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uchar Świata" sheetId="1" r:id="rId1"/>
    <sheet name="Drużynowy Puchar Świata" sheetId="4" r:id="rId2"/>
  </sheets>
  <calcPr calcId="145621"/>
</workbook>
</file>

<file path=xl/calcChain.xml><?xml version="1.0" encoding="utf-8"?>
<calcChain xmlns="http://schemas.openxmlformats.org/spreadsheetml/2006/main">
  <c r="H6" i="4" l="1"/>
  <c r="H4" i="4"/>
  <c r="H5" i="4"/>
  <c r="H2" i="4"/>
  <c r="H3" i="4"/>
  <c r="D50" i="1"/>
  <c r="E50" i="1"/>
  <c r="F50" i="1"/>
  <c r="G50" i="1"/>
  <c r="D51" i="1"/>
  <c r="E51" i="1"/>
  <c r="F51" i="1"/>
  <c r="G51" i="1"/>
  <c r="D23" i="1"/>
  <c r="E23" i="1"/>
  <c r="F23" i="1"/>
  <c r="G23" i="1"/>
  <c r="D47" i="1"/>
  <c r="E47" i="1"/>
  <c r="F47" i="1"/>
  <c r="G47" i="1"/>
  <c r="G5" i="4" l="1"/>
  <c r="G4" i="4"/>
  <c r="G6" i="4"/>
  <c r="G2" i="4"/>
  <c r="G3" i="4"/>
  <c r="D21" i="1"/>
  <c r="E21" i="1"/>
  <c r="F21" i="1"/>
  <c r="D37" i="1"/>
  <c r="E37" i="1"/>
  <c r="F37" i="1"/>
  <c r="D45" i="1"/>
  <c r="E45" i="1"/>
  <c r="F45" i="1"/>
  <c r="D46" i="1"/>
  <c r="E46" i="1"/>
  <c r="F46" i="1"/>
  <c r="D48" i="1"/>
  <c r="E48" i="1"/>
  <c r="F48" i="1"/>
  <c r="D49" i="1"/>
  <c r="E49" i="1"/>
  <c r="F49" i="1"/>
  <c r="D39" i="1"/>
  <c r="E39" i="1"/>
  <c r="F39" i="1"/>
  <c r="G39" i="1"/>
  <c r="G21" i="1"/>
  <c r="G37" i="1"/>
  <c r="G45" i="1"/>
  <c r="G46" i="1"/>
  <c r="G48" i="1"/>
  <c r="G49" i="1"/>
  <c r="D3" i="1" l="1"/>
  <c r="E3" i="1"/>
  <c r="F3" i="1"/>
  <c r="G3" i="1"/>
  <c r="D5" i="1"/>
  <c r="E5" i="1"/>
  <c r="F5" i="1"/>
  <c r="G5" i="1"/>
  <c r="D8" i="1"/>
  <c r="E8" i="1"/>
  <c r="F8" i="1"/>
  <c r="G8" i="1"/>
  <c r="D4" i="1"/>
  <c r="E4" i="1"/>
  <c r="F4" i="1"/>
  <c r="G4" i="1"/>
  <c r="D10" i="1"/>
  <c r="E10" i="1"/>
  <c r="F10" i="1"/>
  <c r="G10" i="1"/>
  <c r="D16" i="1"/>
  <c r="E16" i="1"/>
  <c r="F16" i="1"/>
  <c r="G16" i="1"/>
  <c r="D9" i="1"/>
  <c r="E9" i="1"/>
  <c r="F9" i="1"/>
  <c r="G9" i="1"/>
  <c r="D12" i="1"/>
  <c r="E12" i="1"/>
  <c r="F12" i="1"/>
  <c r="G12" i="1"/>
  <c r="D17" i="1"/>
  <c r="E17" i="1"/>
  <c r="F17" i="1"/>
  <c r="G17" i="1"/>
  <c r="D19" i="1"/>
  <c r="E19" i="1"/>
  <c r="F19" i="1"/>
  <c r="G19" i="1"/>
  <c r="D6" i="1"/>
  <c r="E6" i="1"/>
  <c r="F6" i="1"/>
  <c r="G6" i="1"/>
  <c r="D13" i="1"/>
  <c r="E13" i="1"/>
  <c r="F13" i="1"/>
  <c r="G13" i="1"/>
  <c r="D11" i="1"/>
  <c r="E11" i="1"/>
  <c r="F11" i="1"/>
  <c r="G11" i="1"/>
  <c r="D14" i="1"/>
  <c r="E14" i="1"/>
  <c r="F14" i="1"/>
  <c r="G14" i="1"/>
  <c r="D7" i="1"/>
  <c r="E7" i="1"/>
  <c r="F7" i="1"/>
  <c r="G7" i="1"/>
  <c r="D20" i="1"/>
  <c r="E20" i="1"/>
  <c r="F20" i="1"/>
  <c r="G20" i="1"/>
  <c r="D18" i="1"/>
  <c r="E18" i="1"/>
  <c r="F18" i="1"/>
  <c r="G18" i="1"/>
  <c r="D15" i="1"/>
  <c r="E15" i="1"/>
  <c r="F15" i="1"/>
  <c r="G15" i="1"/>
  <c r="D24" i="1"/>
  <c r="E24" i="1"/>
  <c r="F24" i="1"/>
  <c r="G24" i="1"/>
  <c r="D33" i="1"/>
  <c r="E33" i="1"/>
  <c r="F33" i="1"/>
  <c r="G33" i="1"/>
  <c r="D29" i="1"/>
  <c r="E29" i="1"/>
  <c r="F29" i="1"/>
  <c r="G29" i="1"/>
  <c r="D27" i="1"/>
  <c r="E27" i="1"/>
  <c r="F27" i="1"/>
  <c r="G27" i="1"/>
  <c r="D31" i="1"/>
  <c r="E31" i="1"/>
  <c r="F31" i="1"/>
  <c r="G31" i="1"/>
  <c r="D35" i="1"/>
  <c r="E35" i="1"/>
  <c r="F35" i="1"/>
  <c r="G35" i="1"/>
  <c r="D22" i="1"/>
  <c r="E22" i="1"/>
  <c r="F22" i="1"/>
  <c r="G22" i="1"/>
  <c r="D38" i="1"/>
  <c r="E38" i="1"/>
  <c r="F38" i="1"/>
  <c r="G38" i="1"/>
  <c r="D25" i="1"/>
  <c r="E25" i="1"/>
  <c r="F25" i="1"/>
  <c r="G25" i="1"/>
  <c r="D28" i="1"/>
  <c r="E28" i="1"/>
  <c r="F28" i="1"/>
  <c r="G28" i="1"/>
  <c r="D40" i="1"/>
  <c r="E40" i="1"/>
  <c r="F40" i="1"/>
  <c r="G40" i="1"/>
  <c r="D41" i="1"/>
  <c r="E41" i="1"/>
  <c r="F41" i="1"/>
  <c r="G41" i="1"/>
  <c r="D26" i="1"/>
  <c r="E26" i="1"/>
  <c r="F26" i="1"/>
  <c r="G26" i="1"/>
  <c r="D32" i="1"/>
  <c r="E32" i="1"/>
  <c r="F32" i="1"/>
  <c r="G32" i="1"/>
  <c r="D42" i="1"/>
  <c r="E42" i="1"/>
  <c r="F42" i="1"/>
  <c r="G42" i="1"/>
  <c r="D34" i="1"/>
  <c r="E34" i="1"/>
  <c r="F34" i="1"/>
  <c r="G34" i="1"/>
  <c r="D30" i="1"/>
  <c r="E30" i="1"/>
  <c r="F30" i="1"/>
  <c r="G30" i="1"/>
  <c r="D43" i="1"/>
  <c r="E43" i="1"/>
  <c r="F43" i="1"/>
  <c r="G43" i="1"/>
  <c r="D36" i="1"/>
  <c r="E36" i="1"/>
  <c r="F36" i="1"/>
  <c r="G36" i="1"/>
  <c r="D44" i="1"/>
  <c r="E44" i="1"/>
  <c r="F44" i="1"/>
  <c r="G44" i="1"/>
  <c r="F2" i="1"/>
  <c r="E2" i="1"/>
  <c r="D2" i="1"/>
  <c r="G2" i="1"/>
  <c r="F5" i="4" l="1"/>
  <c r="F6" i="4"/>
  <c r="F4" i="4"/>
  <c r="F3" i="4"/>
  <c r="F2" i="4"/>
  <c r="D5" i="4"/>
  <c r="D6" i="4"/>
  <c r="D4" i="4"/>
  <c r="D3" i="4"/>
  <c r="D2" i="4"/>
  <c r="C4" i="4" l="1"/>
  <c r="C5" i="4"/>
  <c r="C3" i="4"/>
  <c r="C6" i="4"/>
  <c r="C2" i="4"/>
</calcChain>
</file>

<file path=xl/sharedStrings.xml><?xml version="1.0" encoding="utf-8"?>
<sst xmlns="http://schemas.openxmlformats.org/spreadsheetml/2006/main" count="157" uniqueCount="100">
  <si>
    <t>Gracz</t>
  </si>
  <si>
    <t>Punkty</t>
  </si>
  <si>
    <t>Normalne</t>
  </si>
  <si>
    <t>Loty</t>
  </si>
  <si>
    <t>Duże</t>
  </si>
  <si>
    <t>25.11 - KU</t>
  </si>
  <si>
    <t>30.11 - LI</t>
  </si>
  <si>
    <t>1.12 - LI</t>
  </si>
  <si>
    <t>8.12 - PR</t>
  </si>
  <si>
    <t>9.12 - PR</t>
  </si>
  <si>
    <t>15.12 - EN</t>
  </si>
  <si>
    <t>16.12 - EN</t>
  </si>
  <si>
    <t>30.12 - LI</t>
  </si>
  <si>
    <t>1.01 - GP</t>
  </si>
  <si>
    <t>4.01 - LH</t>
  </si>
  <si>
    <t>6.01 - KP</t>
  </si>
  <si>
    <t>11.01 - ZK</t>
  </si>
  <si>
    <t>12.01 - ZK</t>
  </si>
  <si>
    <t>9.01 - ZK</t>
  </si>
  <si>
    <t>18.01 - SP</t>
  </si>
  <si>
    <t>19.01 - SP</t>
  </si>
  <si>
    <t>26.01 - VL</t>
  </si>
  <si>
    <t>27.01 - VL</t>
  </si>
  <si>
    <t>3.02 - BM</t>
  </si>
  <si>
    <t>2.02 - BM</t>
  </si>
  <si>
    <t>9.02 - WL</t>
  </si>
  <si>
    <t>10.02 - WL</t>
  </si>
  <si>
    <t>13.02 - GP</t>
  </si>
  <si>
    <t>16.02 - OB.</t>
  </si>
  <si>
    <t>17.02 - OB.</t>
  </si>
  <si>
    <t>9.03 - LH</t>
  </si>
  <si>
    <t>12.03 - KP</t>
  </si>
  <si>
    <t>15.03 - KU</t>
  </si>
  <si>
    <t>17.03 - LI</t>
  </si>
  <si>
    <t>22.03 - PL</t>
  </si>
  <si>
    <t>23.03 - PL</t>
  </si>
  <si>
    <t>24.03 - PL</t>
  </si>
  <si>
    <t>Smolarkus</t>
  </si>
  <si>
    <t>shanq</t>
  </si>
  <si>
    <t>Barti</t>
  </si>
  <si>
    <t>Domin</t>
  </si>
  <si>
    <t>Kacper</t>
  </si>
  <si>
    <t>prusio98</t>
  </si>
  <si>
    <t>Artx</t>
  </si>
  <si>
    <t>coliber</t>
  </si>
  <si>
    <t>BłażejS</t>
  </si>
  <si>
    <t>Greex</t>
  </si>
  <si>
    <t>Jericho</t>
  </si>
  <si>
    <t>Daniel</t>
  </si>
  <si>
    <t>mrintel</t>
  </si>
  <si>
    <t>Hyperlogic</t>
  </si>
  <si>
    <t>Lukasz16</t>
  </si>
  <si>
    <t>mati</t>
  </si>
  <si>
    <t>Heel</t>
  </si>
  <si>
    <t>Tom</t>
  </si>
  <si>
    <t>Radek21</t>
  </si>
  <si>
    <t>mask</t>
  </si>
  <si>
    <t>maniek25</t>
  </si>
  <si>
    <t>DiStefano</t>
  </si>
  <si>
    <t>Sławek</t>
  </si>
  <si>
    <t>Shigaru</t>
  </si>
  <si>
    <t>Marszal</t>
  </si>
  <si>
    <t>wu0a</t>
  </si>
  <si>
    <t>Daro44</t>
  </si>
  <si>
    <t>Czacha Czapa</t>
  </si>
  <si>
    <t>MajstereQ</t>
  </si>
  <si>
    <t>BartekStr</t>
  </si>
  <si>
    <t>The Cutie Mark Crusaders</t>
  </si>
  <si>
    <t>SV Villach</t>
  </si>
  <si>
    <t>Mountain Falcons</t>
  </si>
  <si>
    <t>Fragile Eagles</t>
  </si>
  <si>
    <t>CMC</t>
  </si>
  <si>
    <t>SVL</t>
  </si>
  <si>
    <t>MOU</t>
  </si>
  <si>
    <t>KRN</t>
  </si>
  <si>
    <t>FEA</t>
  </si>
  <si>
    <t>Kreatywnie Niemożliwi</t>
  </si>
  <si>
    <t>Drużyna</t>
  </si>
  <si>
    <t>Klub</t>
  </si>
  <si>
    <t>Yahoo</t>
  </si>
  <si>
    <t>Wrotki8778</t>
  </si>
  <si>
    <t>.slander.86</t>
  </si>
  <si>
    <t>Sven Hannawald</t>
  </si>
  <si>
    <t>szqdniq</t>
  </si>
  <si>
    <t>gron97</t>
  </si>
  <si>
    <t>Dexter55</t>
  </si>
  <si>
    <t>Cruzzz112</t>
  </si>
  <si>
    <t>MicHu</t>
  </si>
  <si>
    <t>Rajmek</t>
  </si>
  <si>
    <t>Suma</t>
  </si>
  <si>
    <t>Lp.</t>
  </si>
  <si>
    <t>Dynasty</t>
  </si>
  <si>
    <t>Krifcok</t>
  </si>
  <si>
    <t>Robert Hrgota</t>
  </si>
  <si>
    <t>Zielukiller</t>
  </si>
  <si>
    <t>Seba</t>
  </si>
  <si>
    <t>Sebomur98</t>
  </si>
  <si>
    <t>MacKaw</t>
  </si>
  <si>
    <t>matmatrix121</t>
  </si>
  <si>
    <t>Gentelman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</si>
</sst>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d\ mmm;@"/>
  </numFmts>
  <fonts count="4" x14ac:knownFonts="1">
    <font>
      <sz val="11"/>
      <color theme="1"/>
      <name val="Calibri"/>
      <family val="2"/>
      <scheme val="minor"/>
    </font>
    <font>
      <sz val="11"/>
      <name val="Verdana"/>
      <family val="2"/>
      <charset val="238"/>
    </font>
    <font>
      <b/>
      <sz val="10"/>
      <color rgb="FFFFFF00"/>
      <name val="Verdana"/>
      <family val="2"/>
      <charset val="238"/>
    </font>
    <font>
      <sz val="10"/>
      <name val="Verdana"/>
      <family val="2"/>
      <charset val="238"/>
    </font>
  </fonts>
  <fills count="11">
    <fill>
      <patternFill patternType="none"/>
    </fill>
    <fill>
      <patternFill patternType="gray125"/>
    </fill>
    <fill>
      <gradientFill degree="90">
        <stop position="0">
          <color theme="8" tint="-0.25098422193060094"/>
        </stop>
        <stop position="1">
          <color theme="8" tint="-0.49803155613879818"/>
        </stop>
      </gradientFill>
    </fill>
    <fill>
      <gradientFill degree="90">
        <stop position="0">
          <color rgb="FFFFE579"/>
        </stop>
        <stop position="1">
          <color theme="0" tint="-5.0965910824915313E-2"/>
        </stop>
      </gradientFill>
    </fill>
    <fill>
      <gradientFill degree="90">
        <stop position="0">
          <color theme="0" tint="-0.1490218817712943"/>
        </stop>
        <stop position="1">
          <color theme="0" tint="-5.0965910824915313E-2"/>
        </stop>
      </gradientFill>
    </fill>
    <fill>
      <gradientFill degree="90">
        <stop position="0">
          <color rgb="FFD2A578"/>
        </stop>
        <stop position="1">
          <color theme="0"/>
        </stop>
      </gradientFill>
    </fill>
    <fill>
      <gradientFill degree="90">
        <stop position="0">
          <color theme="8" tint="0.59999389629810485"/>
        </stop>
        <stop position="1">
          <color theme="0"/>
        </stop>
      </gradientFill>
    </fill>
    <fill>
      <gradientFill degree="90">
        <stop position="0">
          <color rgb="FFD2A578"/>
        </stop>
        <stop position="1">
          <color theme="0" tint="-5.0965910824915313E-2"/>
        </stop>
      </gradientFill>
    </fill>
    <fill>
      <gradientFill degree="90">
        <stop position="0">
          <color theme="8" tint="0.80001220740379042"/>
        </stop>
        <stop position="1">
          <color theme="0" tint="-5.0965910824915313E-2"/>
        </stop>
      </gradientFill>
    </fill>
    <fill>
      <gradientFill degree="90">
        <stop position="0">
          <color theme="9" tint="0.80001220740379042"/>
        </stop>
        <stop position="1">
          <color theme="0" tint="-5.0965910824915313E-2"/>
        </stop>
      </gradientFill>
    </fill>
    <fill>
      <gradientFill degree="90">
        <stop position="0">
          <color theme="7" tint="0.80001220740379042"/>
        </stop>
        <stop position="1">
          <color theme="0" tint="-5.0965910824915313E-2"/>
        </stop>
      </gradient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0" fillId="0" borderId="0" xfId="0" applyFill="1"/>
    <xf numFmtId="164" fontId="2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/>
    </xf>
    <xf numFmtId="0" fontId="3" fillId="10" borderId="0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D2A578"/>
      <color rgb="FFFFE57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01"/>
  <sheetViews>
    <sheetView tabSelected="1" zoomScaleNormal="100" workbookViewId="0">
      <selection activeCell="D16" sqref="D16"/>
    </sheetView>
  </sheetViews>
  <sheetFormatPr defaultColWidth="15.7109375" defaultRowHeight="14.25" customHeight="1" x14ac:dyDescent="0.25"/>
  <cols>
    <col min="1" max="1" width="5.7109375" style="2" customWidth="1"/>
    <col min="2" max="2" width="25.7109375" style="3" customWidth="1"/>
    <col min="3" max="7" width="15.7109375" style="2"/>
    <col min="8" max="9" width="15.7109375" style="2" customWidth="1"/>
    <col min="10" max="18" width="15.7109375" style="2"/>
    <col min="19" max="20" width="15.7109375" style="2" customWidth="1"/>
    <col min="21" max="23" width="15.7109375" style="2"/>
    <col min="24" max="25" width="15.7109375" style="2" customWidth="1"/>
    <col min="26" max="26" width="15.7109375" style="2"/>
    <col min="27" max="28" width="15.7109375" style="2" customWidth="1"/>
    <col min="29" max="30" width="15.7109375" style="2"/>
    <col min="31" max="31" width="15.7109375" style="2" customWidth="1"/>
    <col min="32" max="35" width="15.7109375" style="2"/>
    <col min="36" max="36" width="15.7109375" style="2" customWidth="1"/>
    <col min="38" max="38" width="15.7109375" style="2" customWidth="1"/>
    <col min="39" max="16384" width="15.7109375" style="2"/>
  </cols>
  <sheetData>
    <row r="1" spans="1:99" ht="14.25" customHeight="1" x14ac:dyDescent="0.25">
      <c r="A1" s="5" t="s">
        <v>90</v>
      </c>
      <c r="B1" s="5" t="s">
        <v>0</v>
      </c>
      <c r="C1" s="5" t="s">
        <v>78</v>
      </c>
      <c r="D1" s="6" t="s">
        <v>2</v>
      </c>
      <c r="E1" s="6" t="s">
        <v>4</v>
      </c>
      <c r="F1" s="6" t="s">
        <v>3</v>
      </c>
      <c r="G1" s="12" t="s">
        <v>89</v>
      </c>
      <c r="H1" s="6" t="s">
        <v>5</v>
      </c>
      <c r="I1" s="13" t="s">
        <v>7</v>
      </c>
      <c r="J1" s="13" t="s">
        <v>8</v>
      </c>
      <c r="K1" s="13" t="s">
        <v>9</v>
      </c>
      <c r="L1" s="13" t="s">
        <v>10</v>
      </c>
      <c r="M1" s="13" t="s">
        <v>11</v>
      </c>
      <c r="N1" s="13" t="s">
        <v>12</v>
      </c>
      <c r="O1" s="13" t="s">
        <v>13</v>
      </c>
      <c r="P1" s="13" t="s">
        <v>14</v>
      </c>
      <c r="Q1" s="13" t="s">
        <v>15</v>
      </c>
      <c r="R1" s="13" t="s">
        <v>18</v>
      </c>
      <c r="S1" s="13" t="s">
        <v>17</v>
      </c>
      <c r="T1" s="13" t="s">
        <v>19</v>
      </c>
      <c r="U1" s="13" t="s">
        <v>20</v>
      </c>
      <c r="V1" s="13" t="s">
        <v>21</v>
      </c>
      <c r="W1" s="13" t="s">
        <v>24</v>
      </c>
      <c r="X1" s="13" t="s">
        <v>23</v>
      </c>
      <c r="Y1" s="13" t="s">
        <v>26</v>
      </c>
      <c r="Z1" s="13" t="s">
        <v>27</v>
      </c>
      <c r="AA1" s="13" t="s">
        <v>28</v>
      </c>
      <c r="AB1" s="13" t="s">
        <v>30</v>
      </c>
      <c r="AC1" s="13" t="s">
        <v>31</v>
      </c>
      <c r="AD1" s="13" t="s">
        <v>32</v>
      </c>
      <c r="AE1" s="13" t="s">
        <v>33</v>
      </c>
      <c r="AF1" s="13" t="s">
        <v>34</v>
      </c>
      <c r="AG1" s="13" t="s">
        <v>36</v>
      </c>
      <c r="AL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</row>
    <row r="2" spans="1:99" ht="14.25" customHeight="1" x14ac:dyDescent="0.25">
      <c r="A2" s="7">
        <v>1</v>
      </c>
      <c r="B2" s="7" t="s">
        <v>37</v>
      </c>
      <c r="C2" s="7" t="s">
        <v>73</v>
      </c>
      <c r="D2" s="7">
        <f>I2+J2+R2+V2</f>
        <v>150</v>
      </c>
      <c r="E2" s="7">
        <f>H2+K2+L2+M2+N2+O2+P2+Q2+S2+T2+U2+Y2+Z2+AB2+AC2+AD2+AE2</f>
        <v>232</v>
      </c>
      <c r="F2" s="7">
        <f>W2+X2+AA2+AF2+AG2</f>
        <v>0</v>
      </c>
      <c r="G2" s="14">
        <f>SUM(H2:AF2)</f>
        <v>382</v>
      </c>
      <c r="H2" s="7">
        <v>100</v>
      </c>
      <c r="I2" s="15">
        <v>100</v>
      </c>
      <c r="J2" s="15">
        <v>50</v>
      </c>
      <c r="K2" s="15">
        <v>100</v>
      </c>
      <c r="L2" s="15">
        <v>32</v>
      </c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</row>
    <row r="3" spans="1:99" ht="14.25" customHeight="1" x14ac:dyDescent="0.25">
      <c r="A3" s="7">
        <v>2</v>
      </c>
      <c r="B3" s="8" t="s">
        <v>38</v>
      </c>
      <c r="C3" s="8" t="s">
        <v>72</v>
      </c>
      <c r="D3" s="8">
        <f>I3+J3+R3+V3</f>
        <v>180</v>
      </c>
      <c r="E3" s="8">
        <f>H3+K3+L3+M3+N3+O3+P3+Q3+S3+T3+U3+Y3+Z3+AB3+AC3+AD3+AE3</f>
        <v>202</v>
      </c>
      <c r="F3" s="8">
        <f>W3+X3+AA3+AF3+AG3</f>
        <v>0</v>
      </c>
      <c r="G3" s="16">
        <f>SUM(H3:AF3)</f>
        <v>382</v>
      </c>
      <c r="H3" s="8">
        <v>100</v>
      </c>
      <c r="I3" s="17">
        <v>80</v>
      </c>
      <c r="J3" s="17">
        <v>100</v>
      </c>
      <c r="K3" s="17">
        <v>22</v>
      </c>
      <c r="L3" s="17">
        <v>80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99" ht="14.25" customHeight="1" x14ac:dyDescent="0.25">
      <c r="A4" s="7">
        <v>3</v>
      </c>
      <c r="B4" s="21" t="s">
        <v>45</v>
      </c>
      <c r="C4" s="21" t="s">
        <v>71</v>
      </c>
      <c r="D4" s="21">
        <f>I4+J4+R4+V4</f>
        <v>105</v>
      </c>
      <c r="E4" s="21">
        <f>H4+K4+L4+M4+N4+O4+P4+Q4+S4+T4+U4+Y4+Z4+AB4+AC4+AD4+AE4</f>
        <v>209</v>
      </c>
      <c r="F4" s="21">
        <f>W4+X4+AA4+AF4+AG4</f>
        <v>0</v>
      </c>
      <c r="G4" s="22">
        <f>SUM(H4:AF4)</f>
        <v>314</v>
      </c>
      <c r="H4" s="21">
        <v>29</v>
      </c>
      <c r="I4" s="23">
        <v>45</v>
      </c>
      <c r="J4" s="23">
        <v>60</v>
      </c>
      <c r="K4" s="23">
        <v>80</v>
      </c>
      <c r="L4" s="23">
        <v>100</v>
      </c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spans="1:99" ht="14.25" customHeight="1" x14ac:dyDescent="0.25">
      <c r="A5" s="7">
        <v>4</v>
      </c>
      <c r="B5" s="18" t="s">
        <v>39</v>
      </c>
      <c r="C5" s="18" t="s">
        <v>74</v>
      </c>
      <c r="D5" s="18">
        <f>I5+J5+R5+V5</f>
        <v>160</v>
      </c>
      <c r="E5" s="18">
        <f>H5+K5+L5+M5+N5+O5+P5+Q5+S5+T5+U5+Y5+Z5+AB5+AC5+AD5+AE5</f>
        <v>136</v>
      </c>
      <c r="F5" s="18">
        <f>W5+X5+AA5+AF5+AG5</f>
        <v>0</v>
      </c>
      <c r="G5" s="19">
        <f>SUM(H5:AF5)</f>
        <v>296</v>
      </c>
      <c r="H5" s="18">
        <v>60</v>
      </c>
      <c r="I5" s="20">
        <v>80</v>
      </c>
      <c r="J5" s="20">
        <v>80</v>
      </c>
      <c r="K5" s="20">
        <v>36</v>
      </c>
      <c r="L5" s="20">
        <v>40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99" ht="14.25" customHeight="1" x14ac:dyDescent="0.25">
      <c r="A6" s="7">
        <v>5</v>
      </c>
      <c r="B6" s="21" t="s">
        <v>46</v>
      </c>
      <c r="C6" s="21" t="s">
        <v>72</v>
      </c>
      <c r="D6" s="21">
        <f>I6+J6+R6+V6</f>
        <v>48</v>
      </c>
      <c r="E6" s="21">
        <f>H6+K6+L6+M6+N6+O6+P6+Q6+S6+T6+U6+Y6+Z6+AB6+AC6+AD6+AE6</f>
        <v>156</v>
      </c>
      <c r="F6" s="21">
        <f>W6+X6+AA6+AF6+AG6</f>
        <v>0</v>
      </c>
      <c r="G6" s="22">
        <f>SUM(H6:AF6)</f>
        <v>204</v>
      </c>
      <c r="H6" s="21">
        <v>26</v>
      </c>
      <c r="I6" s="23">
        <v>24</v>
      </c>
      <c r="J6" s="23">
        <v>24</v>
      </c>
      <c r="K6" s="23">
        <v>50</v>
      </c>
      <c r="L6" s="23">
        <v>80</v>
      </c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99" ht="14.25" customHeight="1" x14ac:dyDescent="0.25">
      <c r="A7" s="7">
        <v>6</v>
      </c>
      <c r="B7" s="21" t="s">
        <v>50</v>
      </c>
      <c r="C7" s="21" t="s">
        <v>75</v>
      </c>
      <c r="D7" s="21">
        <f>I7+J7+R7+V7</f>
        <v>48</v>
      </c>
      <c r="E7" s="21">
        <f>H7+K7+L7+M7+N7+O7+P7+Q7+S7+T7+U7+Y7+Z7+AB7+AC7+AD7+AE7</f>
        <v>128</v>
      </c>
      <c r="F7" s="21">
        <f>W7+X7+AA7+AF7+AG7</f>
        <v>0</v>
      </c>
      <c r="G7" s="22">
        <f>SUM(H7:AF7)</f>
        <v>176</v>
      </c>
      <c r="H7" s="21">
        <v>18</v>
      </c>
      <c r="I7" s="23">
        <v>24</v>
      </c>
      <c r="J7" s="23">
        <v>24</v>
      </c>
      <c r="K7" s="23">
        <v>60</v>
      </c>
      <c r="L7" s="23">
        <v>50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99" ht="14.25" customHeight="1" x14ac:dyDescent="0.25">
      <c r="A8" s="7">
        <v>7</v>
      </c>
      <c r="B8" s="21" t="s">
        <v>41</v>
      </c>
      <c r="C8" s="21" t="s">
        <v>73</v>
      </c>
      <c r="D8" s="21">
        <f>I8+J8+R8+V8</f>
        <v>109</v>
      </c>
      <c r="E8" s="21">
        <f>H8+K8+L8+M8+N8+O8+P8+Q8+S8+T8+U8+Y8+Z8+AB8+AC8+AD8+AE8</f>
        <v>63</v>
      </c>
      <c r="F8" s="21">
        <f>W8+X8+AA8+AF8+AG8</f>
        <v>0</v>
      </c>
      <c r="G8" s="22">
        <f>SUM(H8:AF8)</f>
        <v>172</v>
      </c>
      <c r="H8" s="21">
        <v>45</v>
      </c>
      <c r="I8" s="23">
        <v>80</v>
      </c>
      <c r="J8" s="23">
        <v>29</v>
      </c>
      <c r="K8" s="23">
        <v>3</v>
      </c>
      <c r="L8" s="23">
        <v>15</v>
      </c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99" ht="14.25" customHeight="1" x14ac:dyDescent="0.25">
      <c r="A9" s="7">
        <v>8</v>
      </c>
      <c r="B9" s="21" t="s">
        <v>48</v>
      </c>
      <c r="C9" s="21" t="s">
        <v>75</v>
      </c>
      <c r="D9" s="21">
        <f>I9+J9+R9+V9</f>
        <v>86</v>
      </c>
      <c r="E9" s="21">
        <f>H9+K9+L9+M9+N9+O9+P9+Q9+S9+T9+U9+Y9+Z9+AB9+AC9+AD9+AE9</f>
        <v>74</v>
      </c>
      <c r="F9" s="21">
        <f>W9+X9+AA9+AF9+AG9</f>
        <v>0</v>
      </c>
      <c r="G9" s="22">
        <f>SUM(H9:AF9)</f>
        <v>160</v>
      </c>
      <c r="H9" s="21">
        <v>26</v>
      </c>
      <c r="I9" s="23">
        <v>36</v>
      </c>
      <c r="J9" s="23">
        <v>50</v>
      </c>
      <c r="K9" s="23">
        <v>26</v>
      </c>
      <c r="L9" s="23">
        <v>22</v>
      </c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99" ht="14.25" customHeight="1" x14ac:dyDescent="0.25">
      <c r="A10" s="7">
        <v>9</v>
      </c>
      <c r="B10" s="21" t="s">
        <v>42</v>
      </c>
      <c r="C10" s="21" t="s">
        <v>73</v>
      </c>
      <c r="D10" s="21">
        <f>I10+J10+R10+V10</f>
        <v>55</v>
      </c>
      <c r="E10" s="21">
        <f>H10+K10+L10+M10+N10+O10+P10+Q10+S10+T10+U10+Y10+Z10+AB10+AC10+AD10+AE10</f>
        <v>96</v>
      </c>
      <c r="F10" s="21">
        <f>W10+X10+AA10+AF10+AG10</f>
        <v>0</v>
      </c>
      <c r="G10" s="22">
        <f>SUM(H10:AF10)</f>
        <v>151</v>
      </c>
      <c r="H10" s="21">
        <v>40</v>
      </c>
      <c r="I10" s="23">
        <v>26</v>
      </c>
      <c r="J10" s="23">
        <v>29</v>
      </c>
      <c r="K10" s="23">
        <v>45</v>
      </c>
      <c r="L10" s="23">
        <v>11</v>
      </c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99" ht="14.25" customHeight="1" x14ac:dyDescent="0.25">
      <c r="A11" s="7">
        <v>10</v>
      </c>
      <c r="B11" s="21" t="s">
        <v>56</v>
      </c>
      <c r="C11" s="21" t="s">
        <v>72</v>
      </c>
      <c r="D11" s="21">
        <f>I11+J11+R11+V11</f>
        <v>72</v>
      </c>
      <c r="E11" s="21">
        <f>H11+K11+L11+M11+N11+O11+P11+Q11+S11+T11+U11+Y11+Z11+AB11+AC11+AD11+AE11</f>
        <v>64</v>
      </c>
      <c r="F11" s="21">
        <f>W11+X11+AA11+AF11+AG11</f>
        <v>0</v>
      </c>
      <c r="G11" s="22">
        <f>SUM(H11:AF11)</f>
        <v>136</v>
      </c>
      <c r="H11" s="21">
        <v>13</v>
      </c>
      <c r="I11" s="23">
        <v>36</v>
      </c>
      <c r="J11" s="23">
        <v>36</v>
      </c>
      <c r="K11" s="23">
        <v>29</v>
      </c>
      <c r="L11" s="23">
        <v>22</v>
      </c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99" ht="14.25" customHeight="1" x14ac:dyDescent="0.25">
      <c r="A12" s="7">
        <v>11</v>
      </c>
      <c r="B12" s="24" t="s">
        <v>49</v>
      </c>
      <c r="C12" s="24" t="s">
        <v>75</v>
      </c>
      <c r="D12" s="24">
        <f>I12+J12+R12+V12</f>
        <v>60</v>
      </c>
      <c r="E12" s="24">
        <f>H12+K12+L12+M12+N12+O12+P12+Q12+S12+T12+U12+Y12+Z12+AB12+AC12+AD12+AE12</f>
        <v>76</v>
      </c>
      <c r="F12" s="24">
        <f>W12+X12+AA12+AF12+AG12</f>
        <v>0</v>
      </c>
      <c r="G12" s="25">
        <f>SUM(H12:AF12)</f>
        <v>136</v>
      </c>
      <c r="H12" s="24">
        <v>26</v>
      </c>
      <c r="I12" s="26">
        <v>36</v>
      </c>
      <c r="J12" s="26">
        <v>24</v>
      </c>
      <c r="K12" s="26">
        <v>24</v>
      </c>
      <c r="L12" s="26">
        <v>26</v>
      </c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spans="1:99" ht="14.25" customHeight="1" x14ac:dyDescent="0.25">
      <c r="A13" s="7">
        <v>12</v>
      </c>
      <c r="B13" s="24" t="s">
        <v>47</v>
      </c>
      <c r="C13" s="24" t="s">
        <v>75</v>
      </c>
      <c r="D13" s="24">
        <f>I13+J13+R13+V13</f>
        <v>39</v>
      </c>
      <c r="E13" s="24">
        <f>H13+K13+L13+M13+N13+O13+P13+Q13+S13+T13+U13+Y13+Z13+AB13+AC13+AD13+AE13</f>
        <v>86</v>
      </c>
      <c r="F13" s="24">
        <f>W13+X13+AA13+AF13+AG13</f>
        <v>0</v>
      </c>
      <c r="G13" s="25">
        <f>SUM(H13:AF13)</f>
        <v>125</v>
      </c>
      <c r="H13" s="24">
        <v>26</v>
      </c>
      <c r="I13" s="26">
        <v>24</v>
      </c>
      <c r="J13" s="26">
        <v>15</v>
      </c>
      <c r="K13" s="26">
        <v>15</v>
      </c>
      <c r="L13" s="26">
        <v>45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</row>
    <row r="14" spans="1:99" ht="14.25" customHeight="1" x14ac:dyDescent="0.25">
      <c r="A14" s="7">
        <v>13</v>
      </c>
      <c r="B14" s="24" t="s">
        <v>44</v>
      </c>
      <c r="C14" s="24" t="s">
        <v>71</v>
      </c>
      <c r="D14" s="24">
        <f>I14+J14+R14+V14</f>
        <v>38</v>
      </c>
      <c r="E14" s="24">
        <f>H14+K14+L14+M14+N14+O14+P14+Q14+S14+T14+U14+Y14+Z14+AB14+AC14+AD14+AE14</f>
        <v>86</v>
      </c>
      <c r="F14" s="24">
        <f>W14+X14+AA14+AF14+AG14</f>
        <v>0</v>
      </c>
      <c r="G14" s="25">
        <f>SUM(H14:AF14)</f>
        <v>124</v>
      </c>
      <c r="H14" s="24">
        <v>32</v>
      </c>
      <c r="I14" s="26">
        <v>14</v>
      </c>
      <c r="J14" s="26">
        <v>24</v>
      </c>
      <c r="K14" s="26">
        <v>18</v>
      </c>
      <c r="L14" s="26">
        <v>36</v>
      </c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99" ht="14.25" customHeight="1" x14ac:dyDescent="0.25">
      <c r="A15" s="7">
        <v>14</v>
      </c>
      <c r="B15" s="24" t="s">
        <v>79</v>
      </c>
      <c r="C15" s="24" t="s">
        <v>72</v>
      </c>
      <c r="D15" s="24">
        <f>I15+J15+R15+V15</f>
        <v>74</v>
      </c>
      <c r="E15" s="24">
        <f>H15+K15+L15+M15+N15+O15+P15+Q15+S15+T15+U15+Y15+Z15+AB15+AC15+AD15+AE15</f>
        <v>49</v>
      </c>
      <c r="F15" s="24">
        <f>W15+X15+AA15+AF15+AG15</f>
        <v>0</v>
      </c>
      <c r="G15" s="25">
        <f>SUM(H15:AF15)</f>
        <v>123</v>
      </c>
      <c r="H15" s="24"/>
      <c r="I15" s="26">
        <v>24</v>
      </c>
      <c r="J15" s="26">
        <v>50</v>
      </c>
      <c r="K15" s="26">
        <v>20</v>
      </c>
      <c r="L15" s="26">
        <v>29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99" ht="14.25" customHeight="1" x14ac:dyDescent="0.25">
      <c r="A16" s="7">
        <v>15</v>
      </c>
      <c r="B16" s="24" t="s">
        <v>51</v>
      </c>
      <c r="C16" s="24" t="s">
        <v>72</v>
      </c>
      <c r="D16" s="24">
        <f>I16+J16+R16+V16</f>
        <v>69</v>
      </c>
      <c r="E16" s="24">
        <f>H16+K16+L16+M16+N16+O16+P16+Q16+S16+T16+U16+Y16+Z16+AB16+AC16+AD16+AE16</f>
        <v>35</v>
      </c>
      <c r="F16" s="24">
        <f>W16+X16+AA16+AF16+AG16</f>
        <v>0</v>
      </c>
      <c r="G16" s="25">
        <f>SUM(H16:AF16)</f>
        <v>104</v>
      </c>
      <c r="H16" s="24">
        <v>18</v>
      </c>
      <c r="I16" s="26">
        <v>45</v>
      </c>
      <c r="J16" s="26">
        <v>24</v>
      </c>
      <c r="K16" s="26">
        <v>7</v>
      </c>
      <c r="L16" s="26">
        <v>10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ht="14.25" customHeight="1" x14ac:dyDescent="0.25">
      <c r="A17" s="7">
        <v>16</v>
      </c>
      <c r="B17" s="24" t="s">
        <v>43</v>
      </c>
      <c r="C17" s="24" t="s">
        <v>73</v>
      </c>
      <c r="D17" s="24">
        <f>I17+J17+R17+V17</f>
        <v>36</v>
      </c>
      <c r="E17" s="24">
        <f>H17+K17+L17+M17+N17+O17+P17+Q17+S17+T17+U17+Y17+Z17+AB17+AC17+AD17+AE17</f>
        <v>56</v>
      </c>
      <c r="F17" s="24">
        <f>W17+X17+AA17+AF17+AG17</f>
        <v>0</v>
      </c>
      <c r="G17" s="25">
        <f>SUM(H17:AF17)</f>
        <v>92</v>
      </c>
      <c r="H17" s="24">
        <v>36</v>
      </c>
      <c r="I17" s="26">
        <v>24</v>
      </c>
      <c r="J17" s="26">
        <v>12</v>
      </c>
      <c r="K17" s="26">
        <v>11</v>
      </c>
      <c r="L17" s="26">
        <v>9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ht="14.25" customHeight="1" x14ac:dyDescent="0.25">
      <c r="A18" s="7">
        <v>17</v>
      </c>
      <c r="B18" s="24" t="s">
        <v>54</v>
      </c>
      <c r="C18" s="24" t="s">
        <v>74</v>
      </c>
      <c r="D18" s="24">
        <f>I18+J18+R18+V18</f>
        <v>11</v>
      </c>
      <c r="E18" s="24">
        <f>H18+K18+L18+M18+N18+O18+P18+Q18+S18+T18+U18+Y18+Z18+AB18+AC18+AD18+AE18</f>
        <v>76</v>
      </c>
      <c r="F18" s="24">
        <f>W18+X18+AA18+AF18+AG18</f>
        <v>0</v>
      </c>
      <c r="G18" s="25">
        <f>SUM(H18:AF18)</f>
        <v>87</v>
      </c>
      <c r="H18" s="24">
        <v>13</v>
      </c>
      <c r="I18" s="26">
        <v>11</v>
      </c>
      <c r="J18" s="26"/>
      <c r="K18" s="26">
        <v>45</v>
      </c>
      <c r="L18" s="26">
        <v>18</v>
      </c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ht="14.25" customHeight="1" x14ac:dyDescent="0.25">
      <c r="A19" s="7">
        <v>18</v>
      </c>
      <c r="B19" s="24" t="s">
        <v>40</v>
      </c>
      <c r="C19" s="24" t="s">
        <v>74</v>
      </c>
      <c r="D19" s="24">
        <f>I19+J19+R19+V19</f>
        <v>7</v>
      </c>
      <c r="E19" s="24">
        <f>H19+K19+L19+M19+N19+O19+P19+Q19+S19+T19+U19+Y19+Z19+AB19+AC19+AD19+AE19</f>
        <v>66</v>
      </c>
      <c r="F19" s="24">
        <f>W19+X19+AA19+AF19+AG19</f>
        <v>0</v>
      </c>
      <c r="G19" s="25">
        <f>SUM(H19:AF19)</f>
        <v>73</v>
      </c>
      <c r="H19" s="24">
        <v>50</v>
      </c>
      <c r="I19" s="26">
        <v>7</v>
      </c>
      <c r="J19" s="26"/>
      <c r="K19" s="26">
        <v>12</v>
      </c>
      <c r="L19" s="26">
        <v>4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ht="14.25" customHeight="1" x14ac:dyDescent="0.25">
      <c r="A20" s="7">
        <v>19</v>
      </c>
      <c r="B20" s="24" t="s">
        <v>57</v>
      </c>
      <c r="C20" s="24" t="s">
        <v>71</v>
      </c>
      <c r="D20" s="24">
        <f>I20+J20+R20+V20</f>
        <v>26</v>
      </c>
      <c r="E20" s="24">
        <f>H20+K20+L20+M20+N20+O20+P20+Q20+S20+T20+U20+Y20+Z20+AB20+AC20+AD20+AE20</f>
        <v>39</v>
      </c>
      <c r="F20" s="24">
        <f>W20+X20+AA20+AF20+AG20</f>
        <v>0</v>
      </c>
      <c r="G20" s="25">
        <f>SUM(H20:AF20)</f>
        <v>65</v>
      </c>
      <c r="H20" s="24">
        <v>13</v>
      </c>
      <c r="I20" s="26">
        <v>14</v>
      </c>
      <c r="J20" s="26">
        <v>12</v>
      </c>
      <c r="K20" s="26">
        <v>13</v>
      </c>
      <c r="L20" s="26">
        <v>13</v>
      </c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ht="14.25" customHeight="1" x14ac:dyDescent="0.25">
      <c r="A21" s="7">
        <v>20</v>
      </c>
      <c r="B21" s="24" t="s">
        <v>91</v>
      </c>
      <c r="C21" s="24" t="s">
        <v>74</v>
      </c>
      <c r="D21" s="24">
        <f>I21+J21+R21+V21</f>
        <v>36</v>
      </c>
      <c r="E21" s="24">
        <f>H21+K21+L21+M21+N21+O21+P21+Q21+S21+T21+U21+Y21+Z21+AB21+AC21+AD21+AE21</f>
        <v>15</v>
      </c>
      <c r="F21" s="24">
        <f>W21+X21+AA21+AF21+AG21</f>
        <v>0</v>
      </c>
      <c r="G21" s="25">
        <f>SUM(H21:AF21)</f>
        <v>51</v>
      </c>
      <c r="H21" s="24"/>
      <c r="I21" s="26"/>
      <c r="J21" s="26">
        <v>36</v>
      </c>
      <c r="K21" s="26">
        <v>1</v>
      </c>
      <c r="L21" s="26">
        <v>14</v>
      </c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ht="14.25" customHeight="1" x14ac:dyDescent="0.25">
      <c r="A22" s="7">
        <v>21</v>
      </c>
      <c r="B22" s="24" t="s">
        <v>82</v>
      </c>
      <c r="C22" s="24"/>
      <c r="D22" s="24">
        <f>I22+J22+R22+V22</f>
        <v>23</v>
      </c>
      <c r="E22" s="24">
        <f>H22+K22+L22+M22+N22+O22+P22+Q22+S22+T22+U22+Y22+Z22+AB22+AC22+AD22+AE22</f>
        <v>27</v>
      </c>
      <c r="F22" s="24">
        <f>W22+X22+AA22+AF22+AG22</f>
        <v>0</v>
      </c>
      <c r="G22" s="25">
        <f>SUM(H22:AF22)</f>
        <v>50</v>
      </c>
      <c r="H22" s="24"/>
      <c r="I22" s="26">
        <v>11</v>
      </c>
      <c r="J22" s="26">
        <v>12</v>
      </c>
      <c r="K22" s="26">
        <v>11</v>
      </c>
      <c r="L22" s="26">
        <v>16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ht="14.25" customHeight="1" x14ac:dyDescent="0.25">
      <c r="A23" s="7">
        <v>22</v>
      </c>
      <c r="B23" s="24" t="s">
        <v>97</v>
      </c>
      <c r="C23" s="24" t="s">
        <v>75</v>
      </c>
      <c r="D23" s="24">
        <f>I23+J23+R23+V23</f>
        <v>0</v>
      </c>
      <c r="E23" s="24">
        <f>H23+K23+L23+M23+N23+O23+P23+Q23+S23+T23+U23+Y23+Z23+AB23+AC23+AD23+AE23</f>
        <v>48</v>
      </c>
      <c r="F23" s="24">
        <f>W23+X23+AA23+AF23+AG23</f>
        <v>0</v>
      </c>
      <c r="G23" s="25">
        <f>SUM(H23:AF23)</f>
        <v>48</v>
      </c>
      <c r="H23" s="24"/>
      <c r="I23" s="26"/>
      <c r="J23" s="26"/>
      <c r="K23" s="26">
        <v>36</v>
      </c>
      <c r="L23" s="26">
        <v>12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ht="14.25" customHeight="1" x14ac:dyDescent="0.25">
      <c r="A24" s="7">
        <v>23</v>
      </c>
      <c r="B24" s="27" t="s">
        <v>80</v>
      </c>
      <c r="C24" s="27" t="s">
        <v>71</v>
      </c>
      <c r="D24" s="27">
        <f>I24+J24+R24+V24</f>
        <v>24</v>
      </c>
      <c r="E24" s="27">
        <f>H24+K24+L24+M24+N24+O24+P24+Q24+S24+T24+U24+Y24+Z24+AB24+AC24+AD24+AE24</f>
        <v>24</v>
      </c>
      <c r="F24" s="27">
        <f>W24+X24+AA24+AF24+AG24</f>
        <v>0</v>
      </c>
      <c r="G24" s="28">
        <f>SUM(H24:AF24)</f>
        <v>48</v>
      </c>
      <c r="H24" s="27"/>
      <c r="I24" s="29">
        <v>24</v>
      </c>
      <c r="J24" s="29"/>
      <c r="K24" s="29"/>
      <c r="L24" s="29">
        <v>24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ht="14.25" customHeight="1" x14ac:dyDescent="0.25">
      <c r="A25" s="7">
        <v>24</v>
      </c>
      <c r="B25" s="27" t="s">
        <v>84</v>
      </c>
      <c r="C25" s="27"/>
      <c r="D25" s="27">
        <f>I25+J25+R25+V25</f>
        <v>23</v>
      </c>
      <c r="E25" s="27">
        <f>H25+K25+L25+M25+N25+O25+P25+Q25+S25+T25+U25+Y25+Z25+AB25+AC25+AD25+AE25</f>
        <v>15</v>
      </c>
      <c r="F25" s="27">
        <f>W25+X25+AA25+AF25+AG25</f>
        <v>0</v>
      </c>
      <c r="G25" s="28">
        <f>SUM(H25:AF25)</f>
        <v>38</v>
      </c>
      <c r="H25" s="27"/>
      <c r="I25" s="29">
        <v>11</v>
      </c>
      <c r="J25" s="29">
        <v>12</v>
      </c>
      <c r="K25" s="29">
        <v>8</v>
      </c>
      <c r="L25" s="29">
        <v>7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ht="14.25" customHeight="1" x14ac:dyDescent="0.25">
      <c r="A26" s="7">
        <v>25</v>
      </c>
      <c r="B26" s="24" t="s">
        <v>59</v>
      </c>
      <c r="C26" s="24" t="s">
        <v>72</v>
      </c>
      <c r="D26" s="24">
        <f>I26+J26+R26+V26</f>
        <v>15</v>
      </c>
      <c r="E26" s="24">
        <f>H26+K26+L26+M26+N26+O26+P26+Q26+S26+T26+U26+Y26+Z26+AB26+AC26+AD26+AE26</f>
        <v>22</v>
      </c>
      <c r="F26" s="24">
        <f>W26+X26+AA26+AF26+AG26</f>
        <v>0</v>
      </c>
      <c r="G26" s="25">
        <f>SUM(H26:AF26)</f>
        <v>37</v>
      </c>
      <c r="H26" s="24">
        <v>8</v>
      </c>
      <c r="I26" s="26"/>
      <c r="J26" s="26">
        <v>15</v>
      </c>
      <c r="K26" s="26">
        <v>9</v>
      </c>
      <c r="L26" s="26">
        <v>5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ht="14.25" customHeight="1" x14ac:dyDescent="0.25">
      <c r="A27" s="7">
        <v>26</v>
      </c>
      <c r="B27" s="24" t="s">
        <v>81</v>
      </c>
      <c r="C27" s="24"/>
      <c r="D27" s="24">
        <f>I27+J27+R27+V27</f>
        <v>16</v>
      </c>
      <c r="E27" s="24">
        <f>H27+K27+L27+M27+N27+O27+P27+Q27+S27+T27+U27+Y27+Z27+AB27+AC27+AD27+AE27</f>
        <v>19</v>
      </c>
      <c r="F27" s="24">
        <f>W27+X27+AA27+AF27+AG27</f>
        <v>0</v>
      </c>
      <c r="G27" s="25">
        <f>SUM(H27:AF27)</f>
        <v>35</v>
      </c>
      <c r="H27" s="24"/>
      <c r="I27" s="26">
        <v>14</v>
      </c>
      <c r="J27" s="26">
        <v>2</v>
      </c>
      <c r="K27" s="26">
        <v>16</v>
      </c>
      <c r="L27" s="26">
        <v>3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</row>
    <row r="28" spans="1:33" ht="14.25" customHeight="1" x14ac:dyDescent="0.25">
      <c r="A28" s="7">
        <v>27</v>
      </c>
      <c r="B28" s="24" t="s">
        <v>64</v>
      </c>
      <c r="C28" s="24" t="s">
        <v>71</v>
      </c>
      <c r="D28" s="24">
        <f>I28+J28+R28+V28</f>
        <v>22</v>
      </c>
      <c r="E28" s="24">
        <f>H28+K28+L28+M28+N28+O28+P28+Q28+S28+T28+U28+Y28+Z28+AB28+AC28+AD28+AE28</f>
        <v>9</v>
      </c>
      <c r="F28" s="24">
        <f>W28+X28+AA28+AF28+AG28</f>
        <v>0</v>
      </c>
      <c r="G28" s="25">
        <f>SUM(H28:AF28)</f>
        <v>31</v>
      </c>
      <c r="H28" s="24">
        <v>3</v>
      </c>
      <c r="I28" s="26">
        <v>7</v>
      </c>
      <c r="J28" s="26">
        <v>15</v>
      </c>
      <c r="K28" s="26">
        <v>6</v>
      </c>
      <c r="L28" s="26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</row>
    <row r="29" spans="1:33" ht="14.25" customHeight="1" x14ac:dyDescent="0.25">
      <c r="A29" s="7">
        <v>28</v>
      </c>
      <c r="B29" s="27" t="s">
        <v>53</v>
      </c>
      <c r="C29" s="27" t="s">
        <v>75</v>
      </c>
      <c r="D29" s="27">
        <f>I29+J29+R29+V29</f>
        <v>2</v>
      </c>
      <c r="E29" s="27">
        <f>H29+K29+L29+M29+N29+O29+P29+Q29+S29+T29+U29+Y29+Z29+AB29+AC29+AD29+AE29</f>
        <v>19</v>
      </c>
      <c r="F29" s="27">
        <f>W29+X29+AA29+AF29+AG29</f>
        <v>0</v>
      </c>
      <c r="G29" s="28">
        <f>SUM(H29:AF29)</f>
        <v>21</v>
      </c>
      <c r="H29" s="27">
        <v>14</v>
      </c>
      <c r="I29" s="29"/>
      <c r="J29" s="29">
        <v>2</v>
      </c>
      <c r="K29" s="29">
        <v>5</v>
      </c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</row>
    <row r="30" spans="1:33" ht="14.25" customHeight="1" x14ac:dyDescent="0.25">
      <c r="A30" s="7">
        <v>29</v>
      </c>
      <c r="B30" s="27" t="s">
        <v>86</v>
      </c>
      <c r="C30" s="27" t="s">
        <v>75</v>
      </c>
      <c r="D30" s="27">
        <f>I30+J30+R30+V30</f>
        <v>7</v>
      </c>
      <c r="E30" s="27">
        <f>H30+K30+L30+M30+N30+O30+P30+Q30+S30+T30+U30+Y30+Z30+AB30+AC30+AD30+AE30</f>
        <v>14</v>
      </c>
      <c r="F30" s="27">
        <f>W30+X30+AA30+AF30+AG30</f>
        <v>0</v>
      </c>
      <c r="G30" s="28">
        <f>SUM(H30:AF30)</f>
        <v>21</v>
      </c>
      <c r="H30" s="27"/>
      <c r="I30" s="29">
        <v>7</v>
      </c>
      <c r="J30" s="29"/>
      <c r="K30" s="29">
        <v>14</v>
      </c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</row>
    <row r="31" spans="1:33" ht="14.25" customHeight="1" x14ac:dyDescent="0.25">
      <c r="A31" s="7">
        <v>30</v>
      </c>
      <c r="B31" s="27" t="s">
        <v>55</v>
      </c>
      <c r="C31" s="27" t="s">
        <v>75</v>
      </c>
      <c r="D31" s="27">
        <f>I31+J31+R31+V31</f>
        <v>0</v>
      </c>
      <c r="E31" s="27">
        <f>H31+K31+L31+M31+N31+O31+P31+Q31+S31+T31+U31+Y31+Z31+AB31+AC31+AD31+AE31</f>
        <v>21</v>
      </c>
      <c r="F31" s="27">
        <f>W31+X31+AA31+AF31+AG31</f>
        <v>0</v>
      </c>
      <c r="G31" s="28">
        <f>SUM(H31:AF31)</f>
        <v>21</v>
      </c>
      <c r="H31" s="27">
        <v>13</v>
      </c>
      <c r="I31" s="29"/>
      <c r="J31" s="29"/>
      <c r="K31" s="29">
        <v>1</v>
      </c>
      <c r="L31" s="29">
        <v>7</v>
      </c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</row>
    <row r="32" spans="1:33" ht="14.25" customHeight="1" x14ac:dyDescent="0.25">
      <c r="A32" s="7">
        <v>31</v>
      </c>
      <c r="B32" s="27" t="s">
        <v>60</v>
      </c>
      <c r="C32" s="27" t="s">
        <v>71</v>
      </c>
      <c r="D32" s="27">
        <f>I32+J32+R32+V32</f>
        <v>12</v>
      </c>
      <c r="E32" s="27">
        <f>H32+K32+L32+M32+N32+O32+P32+Q32+S32+T32+U32+Y32+Z32+AB32+AC32+AD32+AE32</f>
        <v>7</v>
      </c>
      <c r="F32" s="27">
        <f>W32+X32+AA32+AF32+AG32</f>
        <v>0</v>
      </c>
      <c r="G32" s="28">
        <f>SUM(H32:AF32)</f>
        <v>19</v>
      </c>
      <c r="H32" s="27">
        <v>7</v>
      </c>
      <c r="I32" s="29"/>
      <c r="J32" s="29">
        <v>12</v>
      </c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</row>
    <row r="33" spans="1:37" ht="14.25" customHeight="1" x14ac:dyDescent="0.25">
      <c r="A33" s="7">
        <v>32</v>
      </c>
      <c r="B33" s="27" t="s">
        <v>52</v>
      </c>
      <c r="C33" s="27" t="s">
        <v>73</v>
      </c>
      <c r="D33" s="27">
        <f>I33+J33+R33+V33</f>
        <v>0</v>
      </c>
      <c r="E33" s="27">
        <f>H33+K33+L33+M33+N33+O33+P33+Q33+S33+T33+U33+Y33+Z33+AB33+AC33+AD33+AE33</f>
        <v>18</v>
      </c>
      <c r="F33" s="27">
        <f>W33+X33+AA33+AF33+AG33</f>
        <v>0</v>
      </c>
      <c r="G33" s="28">
        <f>SUM(H33:AF33)</f>
        <v>18</v>
      </c>
      <c r="H33" s="27">
        <v>15</v>
      </c>
      <c r="I33" s="29"/>
      <c r="J33" s="29"/>
      <c r="K33" s="29"/>
      <c r="L33" s="29">
        <v>3</v>
      </c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</row>
    <row r="34" spans="1:37" ht="14.25" customHeight="1" x14ac:dyDescent="0.25">
      <c r="A34" s="7">
        <v>33</v>
      </c>
      <c r="B34" s="27" t="s">
        <v>85</v>
      </c>
      <c r="C34" s="27"/>
      <c r="D34" s="27">
        <f>I34+J34+R34+V34</f>
        <v>13</v>
      </c>
      <c r="E34" s="27">
        <f>H34+K34+L34+M34+N34+O34+P34+Q34+S34+T34+U34+Y34+Z34+AB34+AC34+AD34+AE34</f>
        <v>1</v>
      </c>
      <c r="F34" s="27">
        <f>W34+X34+AA34+AF34+AG34</f>
        <v>0</v>
      </c>
      <c r="G34" s="28">
        <f>SUM(H34:AF34)</f>
        <v>14</v>
      </c>
      <c r="H34" s="27"/>
      <c r="I34" s="29">
        <v>7</v>
      </c>
      <c r="J34" s="29">
        <v>6</v>
      </c>
      <c r="K34" s="29"/>
      <c r="L34" s="29">
        <v>1</v>
      </c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</row>
    <row r="35" spans="1:37" ht="14.25" customHeight="1" x14ac:dyDescent="0.25">
      <c r="A35" s="7">
        <v>34</v>
      </c>
      <c r="B35" s="27" t="s">
        <v>62</v>
      </c>
      <c r="C35" s="27" t="s">
        <v>71</v>
      </c>
      <c r="D35" s="27">
        <f>I35+J35+R35+V35</f>
        <v>7</v>
      </c>
      <c r="E35" s="27">
        <f>H35+K35+L35+M35+N35+O35+P35+Q35+S35+T35+U35+Y35+Z35+AB35+AC35+AD35+AE35</f>
        <v>6</v>
      </c>
      <c r="F35" s="27">
        <f>W35+X35+AA35+AF35+AG35</f>
        <v>0</v>
      </c>
      <c r="G35" s="28">
        <f>SUM(H35:AF35)</f>
        <v>13</v>
      </c>
      <c r="H35" s="27">
        <v>6</v>
      </c>
      <c r="I35" s="29">
        <v>7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</row>
    <row r="36" spans="1:37" ht="14.25" customHeight="1" x14ac:dyDescent="0.25">
      <c r="A36" s="7">
        <v>35</v>
      </c>
      <c r="B36" s="27" t="s">
        <v>87</v>
      </c>
      <c r="C36" s="27" t="s">
        <v>73</v>
      </c>
      <c r="D36" s="27">
        <f>I36+J36+R36+V36</f>
        <v>12</v>
      </c>
      <c r="E36" s="27">
        <f>H36+K36+L36+M36+N36+O36+P36+Q36+S36+T36+U36+Y36+Z36+AB36+AC36+AD36+AE36</f>
        <v>0</v>
      </c>
      <c r="F36" s="27">
        <f>W36+X36+AA36+AF36+AG36</f>
        <v>0</v>
      </c>
      <c r="G36" s="28">
        <f>SUM(H36:AF36)</f>
        <v>12</v>
      </c>
      <c r="H36" s="27"/>
      <c r="I36" s="29">
        <v>7</v>
      </c>
      <c r="J36" s="29">
        <v>5</v>
      </c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</row>
    <row r="37" spans="1:37" ht="14.25" customHeight="1" x14ac:dyDescent="0.25">
      <c r="A37" s="7">
        <v>36</v>
      </c>
      <c r="B37" s="27" t="s">
        <v>92</v>
      </c>
      <c r="C37" s="27" t="s">
        <v>72</v>
      </c>
      <c r="D37" s="27">
        <f>I37+J37+R37+V37</f>
        <v>12</v>
      </c>
      <c r="E37" s="27">
        <f>H37+K37+L37+M37+N37+O37+P37+Q37+S37+T37+U37+Y37+Z37+AB37+AC37+AD37+AE37</f>
        <v>0</v>
      </c>
      <c r="F37" s="27">
        <f>W37+X37+AA37+AF37+AG37</f>
        <v>0</v>
      </c>
      <c r="G37" s="28">
        <f>SUM(H37:AF37)</f>
        <v>12</v>
      </c>
      <c r="H37" s="27"/>
      <c r="I37" s="29"/>
      <c r="J37" s="29">
        <v>12</v>
      </c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</row>
    <row r="38" spans="1:37" ht="14.25" customHeight="1" x14ac:dyDescent="0.25">
      <c r="A38" s="7">
        <v>37</v>
      </c>
      <c r="B38" s="27" t="s">
        <v>83</v>
      </c>
      <c r="C38" s="27"/>
      <c r="D38" s="27">
        <f>I38+J38+R38+V38</f>
        <v>11</v>
      </c>
      <c r="E38" s="27">
        <f>H38+K38+L38+M38+N38+O38+P38+Q38+S38+T38+U38+Y38+Z38+AB38+AC38+AD38+AE38</f>
        <v>0</v>
      </c>
      <c r="F38" s="27">
        <f>W38+X38+AA38+AF38+AG38</f>
        <v>0</v>
      </c>
      <c r="G38" s="28">
        <f>SUM(H38:AF38)</f>
        <v>11</v>
      </c>
      <c r="H38" s="27"/>
      <c r="I38" s="29">
        <v>11</v>
      </c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</row>
    <row r="39" spans="1:37" ht="14.25" customHeight="1" x14ac:dyDescent="0.25">
      <c r="A39" s="7">
        <v>38</v>
      </c>
      <c r="B39" s="27" t="s">
        <v>66</v>
      </c>
      <c r="C39" s="27" t="s">
        <v>71</v>
      </c>
      <c r="D39" s="27">
        <f>I39+J39+R39+V39</f>
        <v>0</v>
      </c>
      <c r="E39" s="27">
        <f>H39+K39+L39+M39+N39+O39+P39+Q39+S39+T39+U39+Y39+Z39+AB39+AC39+AD39+AE39</f>
        <v>10</v>
      </c>
      <c r="F39" s="27">
        <f>W39+X39+AA39+AF39+AG39</f>
        <v>0</v>
      </c>
      <c r="G39" s="28">
        <f>SUM(H39:AF39)</f>
        <v>10</v>
      </c>
      <c r="H39" s="27">
        <v>1</v>
      </c>
      <c r="I39" s="29"/>
      <c r="J39" s="29"/>
      <c r="K39" s="29"/>
      <c r="L39" s="29">
        <v>9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</row>
    <row r="40" spans="1:37" ht="14.25" customHeight="1" x14ac:dyDescent="0.25">
      <c r="A40" s="7">
        <v>39</v>
      </c>
      <c r="B40" s="27" t="s">
        <v>58</v>
      </c>
      <c r="C40" s="27"/>
      <c r="D40" s="27">
        <f>I40+J40+R40+V40</f>
        <v>0</v>
      </c>
      <c r="E40" s="27">
        <f>H40+K40+L40+M40+N40+O40+P40+Q40+S40+T40+U40+Y40+Z40+AB40+AC40+AD40+AE40</f>
        <v>9</v>
      </c>
      <c r="F40" s="27">
        <f>W40+X40+AA40+AF40+AG40</f>
        <v>0</v>
      </c>
      <c r="G40" s="28">
        <f>SUM(H40:AF40)</f>
        <v>9</v>
      </c>
      <c r="H40" s="27">
        <v>9</v>
      </c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</row>
    <row r="41" spans="1:37" ht="14.25" customHeight="1" x14ac:dyDescent="0.25">
      <c r="A41" s="7">
        <v>40</v>
      </c>
      <c r="B41" s="27" t="s">
        <v>65</v>
      </c>
      <c r="C41" s="27" t="s">
        <v>74</v>
      </c>
      <c r="D41" s="27">
        <f>I41+J41+R41+V41</f>
        <v>7</v>
      </c>
      <c r="E41" s="27">
        <f>H41+K41+L41+M41+N41+O41+P41+Q41+S41+T41+U41+Y41+Z41+AB41+AC41+AD41+AE41</f>
        <v>2</v>
      </c>
      <c r="F41" s="27">
        <f>W41+X41+AA41+AF41+AG41</f>
        <v>0</v>
      </c>
      <c r="G41" s="28">
        <f>SUM(H41:AF41)</f>
        <v>9</v>
      </c>
      <c r="H41" s="27">
        <v>2</v>
      </c>
      <c r="I41" s="29">
        <v>7</v>
      </c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</row>
    <row r="42" spans="1:37" ht="14.25" customHeight="1" x14ac:dyDescent="0.25">
      <c r="A42" s="7">
        <v>41</v>
      </c>
      <c r="B42" s="27" t="s">
        <v>61</v>
      </c>
      <c r="C42" s="27"/>
      <c r="D42" s="27">
        <f>I42+J42+R42+V42</f>
        <v>0</v>
      </c>
      <c r="E42" s="27">
        <f>H42+K42+L42+M42+N42+O42+P42+Q42+S42+T42+U42+Y42+Z42+AB42+AC42+AD42+AE42</f>
        <v>7</v>
      </c>
      <c r="F42" s="27">
        <f>W42+X42+AA42+AF42+AG42</f>
        <v>0</v>
      </c>
      <c r="G42" s="28">
        <f>SUM(H42:AF42)</f>
        <v>7</v>
      </c>
      <c r="H42" s="27">
        <v>7</v>
      </c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</row>
    <row r="43" spans="1:37" ht="14.25" customHeight="1" x14ac:dyDescent="0.25">
      <c r="A43" s="7">
        <v>42</v>
      </c>
      <c r="B43" s="27" t="s">
        <v>88</v>
      </c>
      <c r="C43" s="27" t="s">
        <v>74</v>
      </c>
      <c r="D43" s="27">
        <f>I43+J43+R43+V43</f>
        <v>7</v>
      </c>
      <c r="E43" s="27">
        <f>H43+K43+L43+M43+N43+O43+P43+Q43+S43+T43+U43+Y43+Z43+AB43+AC43+AD43+AE43</f>
        <v>0</v>
      </c>
      <c r="F43" s="27">
        <f>W43+X43+AA43+AF43+AG43</f>
        <v>0</v>
      </c>
      <c r="G43" s="28">
        <f>SUM(H43:AF43)</f>
        <v>7</v>
      </c>
      <c r="H43" s="27"/>
      <c r="I43" s="29">
        <v>7</v>
      </c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</row>
    <row r="44" spans="1:37" ht="14.25" customHeight="1" x14ac:dyDescent="0.25">
      <c r="A44" s="7">
        <v>43</v>
      </c>
      <c r="B44" s="27" t="s">
        <v>63</v>
      </c>
      <c r="C44" s="27"/>
      <c r="D44" s="27">
        <f>I44+J44+R44+V44</f>
        <v>0</v>
      </c>
      <c r="E44" s="27">
        <f>H44+K44+L44+M44+N44+O44+P44+Q44+S44+T44+U44+Y44+Z44+AB44+AC44+AD44+AE44</f>
        <v>5</v>
      </c>
      <c r="F44" s="27">
        <f>W44+X44+AA44+AF44+AG44</f>
        <v>0</v>
      </c>
      <c r="G44" s="28">
        <f>SUM(H44:AF44)</f>
        <v>5</v>
      </c>
      <c r="H44" s="27">
        <v>5</v>
      </c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</row>
    <row r="45" spans="1:37" ht="14.25" customHeight="1" x14ac:dyDescent="0.25">
      <c r="A45" s="7">
        <v>44</v>
      </c>
      <c r="B45" s="27" t="s">
        <v>93</v>
      </c>
      <c r="C45" s="27"/>
      <c r="D45" s="27">
        <f>I45+J45+R45+V45</f>
        <v>5</v>
      </c>
      <c r="E45" s="27">
        <f>H45+K45+L45+M45+N45+O45+P45+Q45+S45+T45+U45+Y45+Z45+AB45+AC45+AD45+AE45</f>
        <v>0</v>
      </c>
      <c r="F45" s="27">
        <f>W45+X45+AA45+AF45+AG45</f>
        <v>0</v>
      </c>
      <c r="G45" s="28">
        <f>SUM(H45:AF45)</f>
        <v>5</v>
      </c>
      <c r="H45" s="27"/>
      <c r="I45" s="29"/>
      <c r="J45" s="29">
        <v>5</v>
      </c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</row>
    <row r="46" spans="1:37" ht="14.25" customHeight="1" x14ac:dyDescent="0.25">
      <c r="A46" s="7">
        <v>45</v>
      </c>
      <c r="B46" s="27" t="s">
        <v>94</v>
      </c>
      <c r="C46" s="27"/>
      <c r="D46" s="27">
        <f>I46+J46+R46+V46</f>
        <v>5</v>
      </c>
      <c r="E46" s="27">
        <f>H46+K46+L46+M46+N46+O46+P46+Q46+S46+T46+U46+Y46+Z46+AB46+AC46+AD46+AE46</f>
        <v>0</v>
      </c>
      <c r="F46" s="27">
        <f>W46+X46+AA46+AF46+AG46</f>
        <v>0</v>
      </c>
      <c r="G46" s="28">
        <f>SUM(H46:AF46)</f>
        <v>5</v>
      </c>
      <c r="H46" s="27"/>
      <c r="I46" s="29"/>
      <c r="J46" s="29">
        <v>5</v>
      </c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</row>
    <row r="47" spans="1:37" ht="14.25" customHeight="1" x14ac:dyDescent="0.25">
      <c r="A47" s="7">
        <v>46</v>
      </c>
      <c r="B47" s="27" t="s">
        <v>98</v>
      </c>
      <c r="C47" s="27"/>
      <c r="D47" s="27">
        <f>I47+J47+R47+V47</f>
        <v>0</v>
      </c>
      <c r="E47" s="27">
        <f>H47+K47+L47+M47+N47+O47+P47+Q47+S47+T47+U47+Y47+Z47+AB47+AC47+AD47+AE47</f>
        <v>5</v>
      </c>
      <c r="F47" s="27">
        <f>W47+X47+AA47+AF47+AG47</f>
        <v>0</v>
      </c>
      <c r="G47" s="28">
        <f>SUM(H47:AF47)</f>
        <v>5</v>
      </c>
      <c r="H47" s="27"/>
      <c r="I47" s="29"/>
      <c r="J47" s="29"/>
      <c r="K47" s="29">
        <v>5</v>
      </c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</row>
    <row r="48" spans="1:37" ht="14.25" customHeight="1" x14ac:dyDescent="0.25">
      <c r="A48" s="7">
        <v>47</v>
      </c>
      <c r="B48" s="27" t="s">
        <v>95</v>
      </c>
      <c r="C48" s="27"/>
      <c r="D48" s="27">
        <f>I48+J48+R48+V48</f>
        <v>2</v>
      </c>
      <c r="E48" s="27">
        <f>H48+K48+L48+M48+N48+O48+P48+Q48+S48+T48+U48+Y48+Z48+AB48+AC48+AD48+AE48</f>
        <v>0</v>
      </c>
      <c r="F48" s="27">
        <f>W48+X48+AA48+AF48+AG48</f>
        <v>0</v>
      </c>
      <c r="G48" s="28">
        <f>SUM(H48:AF48)</f>
        <v>2</v>
      </c>
      <c r="H48" s="27"/>
      <c r="I48" s="29"/>
      <c r="J48" s="29">
        <v>2</v>
      </c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K48" s="11"/>
    </row>
    <row r="49" spans="1:37" ht="14.25" customHeight="1" x14ac:dyDescent="0.25">
      <c r="A49" s="7">
        <v>48</v>
      </c>
      <c r="B49" s="27" t="s">
        <v>96</v>
      </c>
      <c r="C49" s="27"/>
      <c r="D49" s="27">
        <f>I49+J49+R49+V49</f>
        <v>2</v>
      </c>
      <c r="E49" s="27">
        <f>H49+K49+L49+M49+N49+O49+P49+Q49+S49+T49+U49+Y49+Z49+AB49+AC49+AD49+AE49</f>
        <v>0</v>
      </c>
      <c r="F49" s="27">
        <f>W49+X49+AA49+AF49+AG49</f>
        <v>0</v>
      </c>
      <c r="G49" s="28">
        <f>SUM(H49:AF49)</f>
        <v>2</v>
      </c>
      <c r="H49" s="27"/>
      <c r="I49" s="29"/>
      <c r="J49" s="29">
        <v>2</v>
      </c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K49" s="11"/>
    </row>
    <row r="50" spans="1:37" ht="14.25" customHeight="1" x14ac:dyDescent="0.25">
      <c r="A50" s="7">
        <v>49</v>
      </c>
      <c r="B50" s="27" t="s">
        <v>99</v>
      </c>
      <c r="C50" s="27"/>
      <c r="D50" s="27">
        <f>I50+J50+R50+V50</f>
        <v>0</v>
      </c>
      <c r="E50" s="27">
        <f>H50+K50+L50+M50+N50+O50+P50+Q50+S50+T50+U50+Y50+Z50+AB50+AC50+AD50+AE50</f>
        <v>2</v>
      </c>
      <c r="F50" s="27">
        <f>W50+X50+AA50+AF50+AG50</f>
        <v>0</v>
      </c>
      <c r="G50" s="28">
        <f>SUM(H50:AF50)</f>
        <v>2</v>
      </c>
      <c r="H50" s="27"/>
      <c r="I50" s="29"/>
      <c r="J50" s="29"/>
      <c r="K50" s="29">
        <v>2</v>
      </c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</row>
    <row r="51" spans="1:37" ht="14.25" customHeight="1" x14ac:dyDescent="0.25">
      <c r="A51" s="7"/>
      <c r="B51" s="27"/>
      <c r="C51" s="27"/>
      <c r="D51" s="27">
        <f t="shared" ref="D51" si="0">I51+J51+R51+V51</f>
        <v>0</v>
      </c>
      <c r="E51" s="27">
        <f t="shared" ref="E51" si="1">H51+K51+L51+M51+N51+O51+P51+Q51+S51+T51+U51+Y51+Z51+AB51+AC51+AD51+AE51</f>
        <v>0</v>
      </c>
      <c r="F51" s="27">
        <f t="shared" ref="F51" si="2">W51+X51+AA51+AF51+AG51</f>
        <v>0</v>
      </c>
      <c r="G51" s="28">
        <f t="shared" ref="G51" si="3">SUM(H51:AF51)</f>
        <v>0</v>
      </c>
      <c r="H51" s="27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</row>
    <row r="52" spans="1:37" ht="14.25" customHeight="1" x14ac:dyDescent="0.25">
      <c r="A52" s="4"/>
      <c r="B52" s="4"/>
      <c r="C52" s="4"/>
      <c r="D52" s="4"/>
      <c r="E52" s="4"/>
      <c r="F52" s="4"/>
      <c r="G52" s="4"/>
      <c r="H52" s="4"/>
    </row>
    <row r="53" spans="1:37" ht="14.25" customHeight="1" x14ac:dyDescent="0.25">
      <c r="A53" s="4"/>
      <c r="B53" s="4"/>
      <c r="C53" s="4"/>
      <c r="D53" s="4"/>
      <c r="E53" s="4"/>
      <c r="F53" s="4"/>
      <c r="G53" s="4"/>
      <c r="H53" s="4"/>
    </row>
    <row r="54" spans="1:37" ht="14.25" customHeight="1" x14ac:dyDescent="0.25">
      <c r="A54" s="4"/>
      <c r="B54" s="4"/>
      <c r="C54" s="4"/>
      <c r="D54" s="4"/>
      <c r="E54" s="4"/>
      <c r="F54" s="4"/>
      <c r="G54" s="4"/>
      <c r="H54" s="4"/>
    </row>
    <row r="55" spans="1:37" ht="14.25" customHeight="1" x14ac:dyDescent="0.25">
      <c r="A55" s="4"/>
      <c r="B55" s="4"/>
      <c r="C55" s="4"/>
      <c r="D55" s="4"/>
      <c r="E55" s="4"/>
      <c r="F55" s="4"/>
      <c r="G55" s="4"/>
      <c r="H55" s="4"/>
    </row>
    <row r="56" spans="1:37" ht="14.25" customHeight="1" x14ac:dyDescent="0.25">
      <c r="A56" s="4"/>
      <c r="B56" s="4"/>
      <c r="C56" s="4"/>
      <c r="D56" s="4"/>
      <c r="E56" s="4"/>
      <c r="F56" s="4"/>
      <c r="G56" s="4"/>
      <c r="H56" s="4"/>
    </row>
    <row r="57" spans="1:37" ht="14.25" customHeight="1" x14ac:dyDescent="0.25">
      <c r="A57" s="4"/>
      <c r="B57" s="4"/>
      <c r="C57" s="4"/>
      <c r="D57" s="4"/>
      <c r="E57" s="4"/>
      <c r="F57" s="4"/>
      <c r="G57" s="4"/>
      <c r="H57" s="4"/>
    </row>
    <row r="58" spans="1:37" ht="14.25" customHeight="1" x14ac:dyDescent="0.25">
      <c r="A58" s="4"/>
      <c r="B58" s="4"/>
      <c r="C58" s="4"/>
      <c r="D58" s="4"/>
      <c r="E58" s="4"/>
      <c r="F58" s="4"/>
      <c r="G58" s="4"/>
      <c r="H58" s="4"/>
    </row>
    <row r="59" spans="1:37" ht="14.25" customHeight="1" x14ac:dyDescent="0.25">
      <c r="A59" s="4"/>
      <c r="B59" s="4"/>
      <c r="C59" s="4"/>
      <c r="D59" s="4"/>
      <c r="E59" s="4"/>
      <c r="F59" s="4"/>
      <c r="G59" s="4"/>
      <c r="H59" s="4"/>
    </row>
    <row r="60" spans="1:37" ht="14.25" customHeight="1" x14ac:dyDescent="0.25">
      <c r="A60" s="4"/>
      <c r="B60" s="4"/>
      <c r="C60" s="4"/>
      <c r="D60" s="4"/>
      <c r="E60" s="4"/>
      <c r="F60" s="4"/>
      <c r="G60" s="4"/>
      <c r="H60" s="4"/>
    </row>
    <row r="61" spans="1:37" ht="14.25" customHeight="1" x14ac:dyDescent="0.25">
      <c r="A61" s="4"/>
      <c r="B61" s="4"/>
      <c r="C61" s="4"/>
      <c r="D61" s="4"/>
      <c r="E61" s="4"/>
      <c r="F61" s="4"/>
      <c r="G61" s="4"/>
      <c r="H61" s="4"/>
    </row>
    <row r="62" spans="1:37" ht="14.25" customHeight="1" x14ac:dyDescent="0.25">
      <c r="A62" s="4"/>
      <c r="B62" s="4"/>
      <c r="C62" s="4"/>
      <c r="D62" s="4"/>
      <c r="E62" s="4"/>
      <c r="F62" s="4"/>
      <c r="G62" s="4"/>
      <c r="H62" s="4"/>
    </row>
    <row r="63" spans="1:37" ht="14.25" customHeight="1" x14ac:dyDescent="0.25">
      <c r="A63" s="4"/>
      <c r="B63" s="4"/>
      <c r="C63" s="4"/>
      <c r="D63" s="4"/>
      <c r="E63" s="4"/>
      <c r="F63" s="4"/>
      <c r="G63" s="4"/>
      <c r="H63" s="4"/>
    </row>
    <row r="64" spans="1:37" ht="14.25" customHeight="1" x14ac:dyDescent="0.25">
      <c r="A64" s="4"/>
      <c r="B64" s="4"/>
      <c r="C64" s="4"/>
      <c r="D64" s="4"/>
      <c r="E64" s="4"/>
      <c r="F64" s="4"/>
      <c r="G64" s="4"/>
      <c r="H64" s="4"/>
    </row>
    <row r="65" spans="1:8" ht="14.25" customHeight="1" x14ac:dyDescent="0.25">
      <c r="A65" s="4"/>
      <c r="B65" s="4"/>
      <c r="C65" s="4"/>
      <c r="D65" s="4"/>
      <c r="E65" s="4"/>
      <c r="F65" s="4"/>
      <c r="G65" s="4"/>
      <c r="H65" s="4"/>
    </row>
    <row r="66" spans="1:8" ht="14.25" customHeight="1" x14ac:dyDescent="0.25">
      <c r="A66" s="4"/>
      <c r="B66" s="4"/>
      <c r="C66" s="4"/>
      <c r="D66" s="4"/>
      <c r="E66" s="4"/>
      <c r="F66" s="4"/>
      <c r="G66" s="4"/>
      <c r="H66" s="4"/>
    </row>
    <row r="67" spans="1:8" ht="14.25" customHeight="1" x14ac:dyDescent="0.25">
      <c r="A67" s="4"/>
      <c r="B67" s="4"/>
      <c r="C67" s="4"/>
      <c r="D67" s="4"/>
      <c r="E67" s="4"/>
      <c r="F67" s="4"/>
      <c r="G67" s="4"/>
      <c r="H67" s="4"/>
    </row>
    <row r="68" spans="1:8" ht="14.25" customHeight="1" x14ac:dyDescent="0.25">
      <c r="A68" s="4"/>
      <c r="B68" s="4"/>
      <c r="C68" s="4"/>
      <c r="D68" s="4"/>
      <c r="E68" s="4"/>
      <c r="F68" s="4"/>
      <c r="G68" s="4"/>
      <c r="H68" s="4"/>
    </row>
    <row r="69" spans="1:8" ht="14.25" customHeight="1" x14ac:dyDescent="0.25">
      <c r="A69" s="4"/>
      <c r="B69" s="4"/>
      <c r="C69" s="4"/>
      <c r="D69" s="4"/>
      <c r="E69" s="4"/>
      <c r="F69" s="4"/>
      <c r="G69" s="4"/>
      <c r="H69" s="4"/>
    </row>
    <row r="70" spans="1:8" ht="14.25" customHeight="1" x14ac:dyDescent="0.25">
      <c r="A70" s="4"/>
      <c r="B70" s="4"/>
      <c r="C70" s="4"/>
      <c r="D70" s="4"/>
      <c r="E70" s="4"/>
      <c r="F70" s="4"/>
      <c r="G70" s="4"/>
      <c r="H70" s="4"/>
    </row>
    <row r="71" spans="1:8" ht="14.25" customHeight="1" x14ac:dyDescent="0.25">
      <c r="A71" s="4"/>
      <c r="B71" s="4"/>
      <c r="C71" s="4"/>
      <c r="D71" s="4"/>
      <c r="E71" s="4"/>
      <c r="F71" s="4"/>
      <c r="G71" s="4"/>
      <c r="H71" s="4"/>
    </row>
    <row r="72" spans="1:8" ht="14.25" customHeight="1" x14ac:dyDescent="0.25">
      <c r="A72" s="4"/>
      <c r="B72" s="4"/>
      <c r="C72" s="4"/>
      <c r="D72" s="4"/>
      <c r="E72" s="4"/>
      <c r="F72" s="4"/>
      <c r="G72" s="4"/>
      <c r="H72" s="4"/>
    </row>
    <row r="73" spans="1:8" ht="14.25" customHeight="1" x14ac:dyDescent="0.25">
      <c r="A73" s="4"/>
      <c r="B73" s="4"/>
      <c r="C73" s="4"/>
      <c r="D73" s="4"/>
      <c r="E73" s="4"/>
      <c r="F73" s="4"/>
      <c r="G73" s="4"/>
      <c r="H73" s="4"/>
    </row>
    <row r="74" spans="1:8" ht="14.25" customHeight="1" x14ac:dyDescent="0.25">
      <c r="A74" s="4"/>
      <c r="B74" s="4"/>
      <c r="C74" s="4"/>
      <c r="D74" s="4"/>
      <c r="E74" s="4"/>
      <c r="F74" s="4"/>
      <c r="G74" s="4"/>
      <c r="H74" s="4"/>
    </row>
    <row r="75" spans="1:8" ht="14.25" customHeight="1" x14ac:dyDescent="0.25">
      <c r="A75" s="4"/>
      <c r="B75" s="4"/>
      <c r="C75" s="4"/>
      <c r="D75" s="4"/>
      <c r="E75" s="4"/>
      <c r="F75" s="4"/>
      <c r="G75" s="4"/>
      <c r="H75" s="4"/>
    </row>
    <row r="76" spans="1:8" ht="14.25" customHeight="1" x14ac:dyDescent="0.25">
      <c r="A76" s="4"/>
      <c r="B76" s="4"/>
      <c r="C76" s="4"/>
      <c r="D76" s="4"/>
      <c r="E76" s="4"/>
      <c r="F76" s="4"/>
      <c r="G76" s="4"/>
      <c r="H76" s="4"/>
    </row>
    <row r="77" spans="1:8" ht="14.25" customHeight="1" x14ac:dyDescent="0.25">
      <c r="A77" s="4"/>
      <c r="B77" s="4"/>
      <c r="C77" s="4"/>
      <c r="D77" s="4"/>
      <c r="E77" s="4"/>
      <c r="F77" s="4"/>
      <c r="G77" s="4"/>
      <c r="H77" s="4"/>
    </row>
    <row r="78" spans="1:8" ht="14.25" customHeight="1" x14ac:dyDescent="0.25">
      <c r="A78" s="4"/>
      <c r="B78" s="4"/>
      <c r="C78" s="4"/>
      <c r="D78" s="4"/>
      <c r="E78" s="4"/>
      <c r="F78" s="4"/>
      <c r="G78" s="4"/>
      <c r="H78" s="4"/>
    </row>
    <row r="79" spans="1:8" ht="14.25" customHeight="1" x14ac:dyDescent="0.25">
      <c r="A79" s="4"/>
      <c r="B79" s="4"/>
      <c r="C79" s="4"/>
      <c r="D79" s="4"/>
      <c r="E79" s="4"/>
      <c r="F79" s="4"/>
      <c r="G79" s="4"/>
      <c r="H79" s="4"/>
    </row>
    <row r="80" spans="1:8" ht="14.25" customHeight="1" x14ac:dyDescent="0.25">
      <c r="A80" s="4"/>
      <c r="B80" s="4"/>
      <c r="C80" s="4"/>
      <c r="D80" s="4"/>
      <c r="E80" s="4"/>
      <c r="F80" s="4"/>
      <c r="G80" s="4"/>
      <c r="H80" s="4"/>
    </row>
    <row r="81" spans="1:8" ht="14.25" customHeight="1" x14ac:dyDescent="0.25">
      <c r="A81" s="4"/>
      <c r="B81" s="4"/>
      <c r="C81" s="4"/>
      <c r="D81" s="4"/>
      <c r="E81" s="4"/>
      <c r="F81" s="4"/>
      <c r="G81" s="4"/>
      <c r="H81" s="4"/>
    </row>
    <row r="82" spans="1:8" ht="14.25" customHeight="1" x14ac:dyDescent="0.25">
      <c r="A82" s="4"/>
      <c r="B82" s="4"/>
      <c r="C82" s="4"/>
      <c r="D82" s="4"/>
      <c r="E82" s="4"/>
      <c r="F82" s="4"/>
      <c r="G82" s="4"/>
      <c r="H82" s="4"/>
    </row>
    <row r="83" spans="1:8" ht="14.25" customHeight="1" x14ac:dyDescent="0.25">
      <c r="A83" s="4"/>
      <c r="B83" s="4"/>
      <c r="C83" s="4"/>
      <c r="D83" s="4"/>
      <c r="E83" s="4"/>
      <c r="F83" s="4"/>
      <c r="G83" s="4"/>
      <c r="H83" s="4"/>
    </row>
    <row r="84" spans="1:8" ht="14.25" customHeight="1" x14ac:dyDescent="0.25">
      <c r="A84" s="4"/>
      <c r="B84" s="4"/>
      <c r="C84" s="4"/>
      <c r="D84" s="4"/>
      <c r="E84" s="4"/>
      <c r="F84" s="4"/>
      <c r="G84" s="4"/>
      <c r="H84" s="4"/>
    </row>
    <row r="85" spans="1:8" ht="14.25" customHeight="1" x14ac:dyDescent="0.25">
      <c r="A85" s="4"/>
      <c r="B85" s="4"/>
      <c r="C85" s="4"/>
      <c r="D85" s="4"/>
      <c r="E85" s="4"/>
      <c r="F85" s="4"/>
      <c r="G85" s="4"/>
      <c r="H85" s="4"/>
    </row>
    <row r="86" spans="1:8" ht="14.25" customHeight="1" x14ac:dyDescent="0.25">
      <c r="A86" s="4"/>
      <c r="B86" s="4"/>
      <c r="C86" s="4"/>
      <c r="D86" s="4"/>
      <c r="E86" s="4"/>
      <c r="F86" s="4"/>
      <c r="G86" s="4"/>
      <c r="H86" s="4"/>
    </row>
    <row r="87" spans="1:8" ht="14.25" customHeight="1" x14ac:dyDescent="0.25">
      <c r="A87" s="4"/>
      <c r="B87" s="4"/>
      <c r="C87" s="4"/>
      <c r="D87" s="4"/>
      <c r="E87" s="4"/>
      <c r="F87" s="4"/>
      <c r="G87" s="4"/>
      <c r="H87" s="4"/>
    </row>
    <row r="88" spans="1:8" ht="14.25" customHeight="1" x14ac:dyDescent="0.25">
      <c r="A88" s="4"/>
      <c r="B88" s="4"/>
      <c r="C88" s="4"/>
      <c r="D88" s="4"/>
      <c r="E88" s="4"/>
      <c r="F88" s="4"/>
      <c r="G88" s="4"/>
      <c r="H88" s="4"/>
    </row>
    <row r="89" spans="1:8" ht="14.25" customHeight="1" x14ac:dyDescent="0.25">
      <c r="A89" s="4"/>
      <c r="B89" s="4"/>
      <c r="C89" s="4"/>
      <c r="D89" s="4"/>
      <c r="E89" s="4"/>
      <c r="F89" s="4"/>
      <c r="G89" s="4"/>
      <c r="H89" s="4"/>
    </row>
    <row r="90" spans="1:8" ht="14.25" customHeight="1" x14ac:dyDescent="0.25">
      <c r="A90" s="4"/>
      <c r="B90" s="4"/>
      <c r="C90" s="4"/>
      <c r="D90" s="4"/>
      <c r="E90" s="4"/>
      <c r="F90" s="4"/>
      <c r="G90" s="4"/>
      <c r="H90" s="4"/>
    </row>
    <row r="91" spans="1:8" ht="14.25" customHeight="1" x14ac:dyDescent="0.25">
      <c r="A91" s="4"/>
      <c r="B91" s="4"/>
      <c r="C91" s="4"/>
      <c r="D91" s="4"/>
      <c r="E91" s="4"/>
      <c r="F91" s="4"/>
      <c r="G91" s="4"/>
      <c r="H91" s="4"/>
    </row>
    <row r="92" spans="1:8" ht="14.25" customHeight="1" x14ac:dyDescent="0.25">
      <c r="A92" s="4"/>
      <c r="B92" s="4"/>
      <c r="C92" s="4"/>
      <c r="D92" s="4"/>
      <c r="E92" s="4"/>
      <c r="F92" s="4"/>
      <c r="G92" s="4"/>
      <c r="H92" s="4"/>
    </row>
    <row r="93" spans="1:8" ht="14.25" customHeight="1" x14ac:dyDescent="0.25">
      <c r="A93" s="4"/>
      <c r="B93" s="4"/>
      <c r="C93" s="4"/>
      <c r="D93" s="4"/>
      <c r="E93" s="4"/>
      <c r="F93" s="4"/>
      <c r="G93" s="4"/>
      <c r="H93" s="4"/>
    </row>
    <row r="94" spans="1:8" ht="14.25" customHeight="1" x14ac:dyDescent="0.25">
      <c r="A94" s="4"/>
      <c r="B94" s="4"/>
      <c r="C94" s="4"/>
      <c r="D94" s="4"/>
      <c r="E94" s="4"/>
      <c r="F94" s="4"/>
      <c r="G94" s="4"/>
      <c r="H94" s="4"/>
    </row>
    <row r="95" spans="1:8" ht="14.25" customHeight="1" x14ac:dyDescent="0.25">
      <c r="A95" s="4"/>
      <c r="B95" s="4"/>
      <c r="C95" s="4"/>
      <c r="D95" s="4"/>
      <c r="E95" s="4"/>
      <c r="F95" s="4"/>
      <c r="G95" s="4"/>
      <c r="H95" s="4"/>
    </row>
    <row r="96" spans="1:8" ht="14.25" customHeight="1" x14ac:dyDescent="0.25">
      <c r="A96" s="4"/>
      <c r="B96" s="4"/>
      <c r="C96" s="4"/>
      <c r="D96" s="4"/>
      <c r="E96" s="4"/>
      <c r="F96" s="4"/>
      <c r="G96" s="4"/>
      <c r="H96" s="4"/>
    </row>
    <row r="97" spans="1:8" ht="14.25" customHeight="1" x14ac:dyDescent="0.25">
      <c r="A97" s="4"/>
      <c r="B97" s="4"/>
      <c r="C97" s="4"/>
      <c r="D97" s="4"/>
      <c r="E97" s="4"/>
      <c r="F97" s="4"/>
      <c r="G97" s="4"/>
      <c r="H97" s="4"/>
    </row>
    <row r="98" spans="1:8" ht="14.25" customHeight="1" x14ac:dyDescent="0.25">
      <c r="A98" s="4"/>
      <c r="B98" s="4"/>
      <c r="C98" s="4"/>
      <c r="D98" s="4"/>
      <c r="E98" s="4"/>
      <c r="F98" s="4"/>
      <c r="G98" s="4"/>
      <c r="H98" s="4"/>
    </row>
    <row r="99" spans="1:8" ht="14.25" customHeight="1" x14ac:dyDescent="0.25">
      <c r="A99" s="4"/>
      <c r="B99" s="4"/>
      <c r="C99" s="4"/>
      <c r="D99" s="4"/>
      <c r="E99" s="4"/>
      <c r="F99" s="4"/>
      <c r="G99" s="4"/>
      <c r="H99" s="4"/>
    </row>
    <row r="100" spans="1:8" ht="14.25" customHeight="1" x14ac:dyDescent="0.25">
      <c r="A100" s="4"/>
      <c r="B100" s="4"/>
      <c r="C100" s="4"/>
      <c r="D100" s="4"/>
      <c r="E100" s="4"/>
      <c r="F100" s="4"/>
      <c r="G100" s="4"/>
      <c r="H100" s="4"/>
    </row>
    <row r="101" spans="1:8" ht="14.25" customHeight="1" x14ac:dyDescent="0.25">
      <c r="A101" s="4"/>
      <c r="B101" s="4"/>
      <c r="C101" s="4"/>
      <c r="D101" s="4"/>
      <c r="E101" s="4"/>
      <c r="F101" s="4"/>
      <c r="G101" s="4"/>
      <c r="H101" s="4"/>
    </row>
  </sheetData>
  <sortState ref="B2:L50">
    <sortCondition descending="1" ref="G2:G5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"/>
  <sheetViews>
    <sheetView workbookViewId="0">
      <selection activeCell="A4" sqref="A4"/>
    </sheetView>
  </sheetViews>
  <sheetFormatPr defaultColWidth="15.7109375" defaultRowHeight="14.25" x14ac:dyDescent="0.2"/>
  <cols>
    <col min="1" max="1" width="5.7109375" style="2" customWidth="1"/>
    <col min="2" max="2" width="35.7109375" style="2" customWidth="1"/>
    <col min="3" max="3" width="15.7109375" style="2"/>
    <col min="4" max="6" width="15.7109375" style="2" customWidth="1"/>
    <col min="7" max="7" width="15.7109375" style="2"/>
    <col min="8" max="8" width="15.7109375" style="2" customWidth="1"/>
    <col min="9" max="18" width="15.7109375" style="2"/>
    <col min="19" max="19" width="15.7109375" style="2" customWidth="1"/>
    <col min="20" max="23" width="15.7109375" style="2"/>
    <col min="24" max="24" width="15.7109375" style="2" customWidth="1"/>
    <col min="25" max="26" width="15.7109375" style="2"/>
    <col min="27" max="27" width="15.7109375" style="2" customWidth="1"/>
    <col min="28" max="30" width="15.7109375" style="2"/>
    <col min="31" max="31" width="15.7109375" style="2" customWidth="1"/>
    <col min="32" max="36" width="15.7109375" style="2"/>
    <col min="37" max="37" width="15.7109375" style="2" customWidth="1"/>
    <col min="38" max="16384" width="15.7109375" style="2"/>
  </cols>
  <sheetData>
    <row r="1" spans="1:99" x14ac:dyDescent="0.2">
      <c r="A1" s="5" t="s">
        <v>90</v>
      </c>
      <c r="B1" s="5" t="s">
        <v>77</v>
      </c>
      <c r="C1" s="5" t="s">
        <v>1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15</v>
      </c>
      <c r="O1" s="6" t="s">
        <v>18</v>
      </c>
      <c r="P1" s="6" t="s">
        <v>16</v>
      </c>
      <c r="Q1" s="6" t="s">
        <v>17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24</v>
      </c>
      <c r="W1" s="6" t="s">
        <v>23</v>
      </c>
      <c r="X1" s="6" t="s">
        <v>25</v>
      </c>
      <c r="Y1" s="6" t="s">
        <v>26</v>
      </c>
      <c r="Z1" s="6" t="s">
        <v>27</v>
      </c>
      <c r="AA1" s="6" t="s">
        <v>28</v>
      </c>
      <c r="AB1" s="6" t="s">
        <v>29</v>
      </c>
      <c r="AC1" s="6" t="s">
        <v>30</v>
      </c>
      <c r="AD1" s="6" t="s">
        <v>31</v>
      </c>
      <c r="AE1" s="6" t="s">
        <v>32</v>
      </c>
      <c r="AF1" s="6" t="s">
        <v>33</v>
      </c>
      <c r="AG1" s="6" t="s">
        <v>34</v>
      </c>
      <c r="AH1" s="6" t="s">
        <v>35</v>
      </c>
      <c r="AI1" s="6" t="s">
        <v>36</v>
      </c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</row>
    <row r="2" spans="1:99" x14ac:dyDescent="0.2">
      <c r="A2" s="7">
        <v>1</v>
      </c>
      <c r="B2" s="7" t="s">
        <v>69</v>
      </c>
      <c r="C2" s="7">
        <f>SUM(D2:AI2)</f>
        <v>955</v>
      </c>
      <c r="D2" s="7">
        <f>100+45+40</f>
        <v>185</v>
      </c>
      <c r="E2" s="7">
        <v>300</v>
      </c>
      <c r="F2" s="7">
        <f>100+80+26</f>
        <v>206</v>
      </c>
      <c r="G2" s="7">
        <f>50+29+29</f>
        <v>108</v>
      </c>
      <c r="H2" s="7">
        <f>100+45+11</f>
        <v>156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pans="1:99" x14ac:dyDescent="0.2">
      <c r="A3" s="8">
        <v>2</v>
      </c>
      <c r="B3" s="8" t="s">
        <v>68</v>
      </c>
      <c r="C3" s="8">
        <f>SUM(D3:AI3)</f>
        <v>792</v>
      </c>
      <c r="D3" s="8">
        <f>100+26+18</f>
        <v>144</v>
      </c>
      <c r="E3" s="8">
        <v>200</v>
      </c>
      <c r="F3" s="8">
        <f>80+45+36</f>
        <v>161</v>
      </c>
      <c r="G3" s="8">
        <f>100+50+36</f>
        <v>186</v>
      </c>
      <c r="H3" s="8">
        <f>50+29+22</f>
        <v>101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99" x14ac:dyDescent="0.2">
      <c r="A4" s="9">
        <v>3</v>
      </c>
      <c r="B4" s="9" t="s">
        <v>70</v>
      </c>
      <c r="C4" s="9">
        <f>SUM(D4:AI4)</f>
        <v>594</v>
      </c>
      <c r="D4" s="9">
        <f>26+26+26</f>
        <v>78</v>
      </c>
      <c r="E4" s="9">
        <v>200</v>
      </c>
      <c r="F4" s="9">
        <f>36+36+24</f>
        <v>96</v>
      </c>
      <c r="G4" s="9">
        <f>50+24+24</f>
        <v>98</v>
      </c>
      <c r="H4" s="9">
        <f>60+36+26</f>
        <v>122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99" x14ac:dyDescent="0.2">
      <c r="A5" s="10">
        <v>4</v>
      </c>
      <c r="B5" s="10" t="s">
        <v>76</v>
      </c>
      <c r="C5" s="10">
        <f>SUM(D5:AI5)</f>
        <v>492</v>
      </c>
      <c r="D5" s="10">
        <f>60+50+13</f>
        <v>123</v>
      </c>
      <c r="E5" s="10">
        <v>50</v>
      </c>
      <c r="F5" s="10">
        <f>80+11+7</f>
        <v>98</v>
      </c>
      <c r="G5" s="10">
        <f>80+36+12</f>
        <v>128</v>
      </c>
      <c r="H5" s="10">
        <f>45+36+12</f>
        <v>93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99" x14ac:dyDescent="0.2">
      <c r="A6" s="10">
        <v>5</v>
      </c>
      <c r="B6" s="10" t="s">
        <v>67</v>
      </c>
      <c r="C6" s="10">
        <f>SUM(D6:AI6)</f>
        <v>469</v>
      </c>
      <c r="D6" s="10">
        <f>32+29+13</f>
        <v>74</v>
      </c>
      <c r="E6" s="10">
        <v>100</v>
      </c>
      <c r="F6" s="10">
        <f>45+24+14</f>
        <v>83</v>
      </c>
      <c r="G6" s="10">
        <f>60+24+15</f>
        <v>99</v>
      </c>
      <c r="H6" s="10">
        <f>80+18+15</f>
        <v>113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</sheetData>
  <sortState ref="B2:H6">
    <sortCondition descending="1" ref="C2:C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Puchar Świata</vt:lpstr>
      <vt:lpstr>Drużynowy Puchar Świata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2012-12-15T18:16:11Z</dcterms:modified>
</cp:coreProperties>
</file>