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" windowWidth="18195" windowHeight="11055"/>
  </bookViews>
  <sheets>
    <sheet name="Class Completion" sheetId="1" r:id="rId1"/>
    <sheet name="Grades" sheetId="3" r:id="rId2"/>
    <sheet name="Sheet2" sheetId="5" r:id="rId3"/>
  </sheets>
  <calcPr calcId="145621"/>
</workbook>
</file>

<file path=xl/calcChain.xml><?xml version="1.0" encoding="utf-8"?>
<calcChain xmlns="http://schemas.openxmlformats.org/spreadsheetml/2006/main">
  <c r="I11" i="3" l="1"/>
  <c r="J11" i="3" s="1"/>
  <c r="U38" i="3"/>
  <c r="U37" i="3"/>
  <c r="U36" i="3"/>
  <c r="U35" i="3"/>
  <c r="U34" i="3"/>
  <c r="U33" i="3"/>
  <c r="U32" i="3"/>
  <c r="V31" i="3"/>
  <c r="U31" i="3"/>
  <c r="V30" i="3"/>
  <c r="U30" i="3"/>
  <c r="V29" i="3"/>
  <c r="U29" i="3"/>
  <c r="V28" i="3"/>
  <c r="U28" i="3"/>
  <c r="V27" i="3"/>
  <c r="U27" i="3"/>
  <c r="V26" i="3"/>
  <c r="U26" i="3"/>
  <c r="V25" i="3"/>
  <c r="U25" i="3"/>
  <c r="V24" i="3"/>
  <c r="U24" i="3"/>
  <c r="V23" i="3"/>
  <c r="U23" i="3"/>
  <c r="T23" i="3"/>
  <c r="V22" i="3"/>
  <c r="U22" i="3"/>
  <c r="T22" i="3"/>
  <c r="V21" i="3"/>
  <c r="U21" i="3"/>
  <c r="T21" i="3"/>
  <c r="V20" i="3"/>
  <c r="U20" i="3"/>
  <c r="T20" i="3"/>
  <c r="V19" i="3"/>
  <c r="U19" i="3"/>
  <c r="T19" i="3"/>
  <c r="V18" i="3"/>
  <c r="U18" i="3"/>
  <c r="T18" i="3"/>
  <c r="V17" i="3"/>
  <c r="U17" i="3"/>
  <c r="T17" i="3"/>
  <c r="V16" i="3"/>
  <c r="U16" i="3"/>
  <c r="T16" i="3"/>
  <c r="V15" i="3"/>
  <c r="U15" i="3"/>
  <c r="T15" i="3"/>
  <c r="V14" i="3"/>
  <c r="U14" i="3"/>
  <c r="T14" i="3"/>
  <c r="V13" i="3"/>
  <c r="U13" i="3"/>
  <c r="T13" i="3"/>
  <c r="V12" i="3"/>
  <c r="U12" i="3"/>
  <c r="T12" i="3"/>
  <c r="V11" i="3"/>
  <c r="U11" i="3"/>
  <c r="T11" i="3"/>
  <c r="V10" i="3"/>
  <c r="U10" i="3"/>
  <c r="T10" i="3"/>
  <c r="V9" i="3"/>
  <c r="U9" i="3"/>
  <c r="T9" i="3"/>
  <c r="V8" i="3"/>
  <c r="U8" i="3"/>
  <c r="T8" i="3"/>
  <c r="V7" i="3"/>
  <c r="U7" i="3"/>
  <c r="T7" i="3"/>
  <c r="V6" i="3"/>
  <c r="U6" i="3"/>
  <c r="T6" i="3"/>
  <c r="V5" i="3"/>
  <c r="U5" i="3"/>
  <c r="T5" i="3"/>
  <c r="V4" i="3"/>
  <c r="U4" i="3"/>
  <c r="T4" i="3"/>
  <c r="V3" i="3"/>
  <c r="U3" i="3"/>
  <c r="T3" i="3"/>
  <c r="V2" i="3"/>
  <c r="U2" i="3"/>
  <c r="T2" i="3"/>
  <c r="Q39" i="3"/>
  <c r="Q38" i="3"/>
  <c r="Q37" i="3"/>
  <c r="Q36" i="3"/>
  <c r="Q35" i="3"/>
  <c r="Q34" i="3"/>
  <c r="Q33" i="3"/>
  <c r="Q32" i="3"/>
  <c r="R31" i="3"/>
  <c r="Q31" i="3"/>
  <c r="R30" i="3"/>
  <c r="Q30" i="3"/>
  <c r="R29" i="3"/>
  <c r="Q29" i="3"/>
  <c r="R28" i="3"/>
  <c r="Q28" i="3"/>
  <c r="R27" i="3"/>
  <c r="Q27" i="3"/>
  <c r="R26" i="3"/>
  <c r="Q26" i="3"/>
  <c r="R25" i="3"/>
  <c r="Q25" i="3"/>
  <c r="R24" i="3"/>
  <c r="Q24" i="3"/>
  <c r="R23" i="3"/>
  <c r="Q23" i="3"/>
  <c r="P23" i="3"/>
  <c r="R22" i="3"/>
  <c r="Q22" i="3"/>
  <c r="P22" i="3"/>
  <c r="R21" i="3"/>
  <c r="Q21" i="3"/>
  <c r="P21" i="3"/>
  <c r="R20" i="3"/>
  <c r="Q20" i="3"/>
  <c r="P20" i="3"/>
  <c r="R19" i="3"/>
  <c r="Q19" i="3"/>
  <c r="P19" i="3"/>
  <c r="R18" i="3"/>
  <c r="Q18" i="3"/>
  <c r="P18" i="3"/>
  <c r="R17" i="3"/>
  <c r="Q17" i="3"/>
  <c r="P17" i="3"/>
  <c r="R16" i="3"/>
  <c r="Q16" i="3"/>
  <c r="P16" i="3"/>
  <c r="R15" i="3"/>
  <c r="Q15" i="3"/>
  <c r="P15" i="3"/>
  <c r="R14" i="3"/>
  <c r="Q14" i="3"/>
  <c r="P14" i="3"/>
  <c r="R13" i="3"/>
  <c r="Q13" i="3"/>
  <c r="P13" i="3"/>
  <c r="R12" i="3"/>
  <c r="Q12" i="3"/>
  <c r="P12" i="3"/>
  <c r="R11" i="3"/>
  <c r="Q11" i="3"/>
  <c r="P11" i="3"/>
  <c r="R10" i="3"/>
  <c r="Q10" i="3"/>
  <c r="P10" i="3"/>
  <c r="R9" i="3"/>
  <c r="Q9" i="3"/>
  <c r="P9" i="3"/>
  <c r="R8" i="3"/>
  <c r="Q8" i="3"/>
  <c r="P8" i="3"/>
  <c r="R7" i="3"/>
  <c r="Q7" i="3"/>
  <c r="P7" i="3"/>
  <c r="R6" i="3"/>
  <c r="Q6" i="3"/>
  <c r="P6" i="3"/>
  <c r="R5" i="3"/>
  <c r="Q5" i="3"/>
  <c r="P5" i="3"/>
  <c r="R4" i="3"/>
  <c r="Q4" i="3"/>
  <c r="P4" i="3"/>
  <c r="R3" i="3"/>
  <c r="Q3" i="3"/>
  <c r="P3" i="3"/>
  <c r="R2" i="3"/>
  <c r="Q2" i="3"/>
  <c r="P2" i="3"/>
  <c r="B3" i="3" s="1"/>
  <c r="C7" i="3"/>
  <c r="K39" i="1"/>
  <c r="K40" i="1" s="1"/>
  <c r="K33" i="1"/>
  <c r="K31" i="1"/>
  <c r="K29" i="1"/>
  <c r="Q33" i="1"/>
  <c r="Q28" i="1"/>
  <c r="Q29" i="1" s="1"/>
  <c r="Q30" i="1" s="1"/>
  <c r="Q20" i="1"/>
  <c r="Q21" i="1" s="1"/>
  <c r="Q22" i="1" s="1"/>
  <c r="K26" i="1"/>
  <c r="H11" i="3" l="1"/>
  <c r="H7" i="3"/>
  <c r="F11" i="3"/>
  <c r="H3" i="3"/>
  <c r="F3" i="3"/>
  <c r="F7" i="3"/>
  <c r="B11" i="3"/>
  <c r="D11" i="3" s="1"/>
  <c r="E11" i="3" s="1"/>
  <c r="B7" i="3"/>
  <c r="I7" i="3" s="1"/>
  <c r="C11" i="3"/>
  <c r="A11" i="3"/>
  <c r="A7" i="3"/>
  <c r="A3" i="3"/>
  <c r="C3" i="3"/>
  <c r="I3" i="3" s="1"/>
  <c r="J3" i="3" l="1"/>
  <c r="J7" i="3"/>
  <c r="G7" i="3"/>
  <c r="G11" i="3"/>
  <c r="D7" i="3"/>
  <c r="E7" i="3" s="1"/>
  <c r="G3" i="3"/>
  <c r="D3" i="3"/>
  <c r="E3" i="3" s="1"/>
</calcChain>
</file>

<file path=xl/sharedStrings.xml><?xml version="1.0" encoding="utf-8"?>
<sst xmlns="http://schemas.openxmlformats.org/spreadsheetml/2006/main" count="196" uniqueCount="147">
  <si>
    <t>CSA161 - Intro to Computer Science</t>
  </si>
  <si>
    <t>CSA167 - PHP and MySQL Programming</t>
  </si>
  <si>
    <t>Assignment</t>
  </si>
  <si>
    <t>Your replies to two of your classmates</t>
  </si>
  <si>
    <t>Discussion Board #2: Syllabus Tips</t>
  </si>
  <si>
    <t>Word Processing Answers</t>
  </si>
  <si>
    <t>MoonProject.a3p</t>
  </si>
  <si>
    <t>Phonebook Entry Receipt.mht</t>
  </si>
  <si>
    <t>HelloWorld.php (ch2 assign1)</t>
  </si>
  <si>
    <t>Grade</t>
  </si>
  <si>
    <t>Alice – Unit 1</t>
  </si>
  <si>
    <t>P. 11</t>
  </si>
  <si>
    <t>P. 12</t>
  </si>
  <si>
    <t>Alice – Unit 2</t>
  </si>
  <si>
    <t>P. 14</t>
  </si>
  <si>
    <t>Tree House TreeHouse.a3p</t>
  </si>
  <si>
    <t>Alice – Unit 3</t>
  </si>
  <si>
    <t>P. 19</t>
  </si>
  <si>
    <t>MonkeyKing.a3p</t>
  </si>
  <si>
    <t>Alice – Unit 4</t>
  </si>
  <si>
    <t>P. 25</t>
  </si>
  <si>
    <t>Desert.a3p</t>
  </si>
  <si>
    <t>Alice – Unit 5</t>
  </si>
  <si>
    <t>P. 32</t>
  </si>
  <si>
    <t>Dolphin.a3p</t>
  </si>
  <si>
    <t>P. 39</t>
  </si>
  <si>
    <t>DolphinEvent.a3p</t>
  </si>
  <si>
    <t>Alice – Final Project</t>
  </si>
  <si>
    <t>P. 42</t>
  </si>
  <si>
    <t>AliceFinal.a3p</t>
  </si>
  <si>
    <t>Java</t>
  </si>
  <si>
    <t>P.54</t>
  </si>
  <si>
    <t>HelloWorld.zip</t>
  </si>
  <si>
    <t>P. 64</t>
  </si>
  <si>
    <t>Jabberwock.zip</t>
  </si>
  <si>
    <t>P. 70</t>
  </si>
  <si>
    <t>whileLooping.zip</t>
  </si>
  <si>
    <t>P. 73</t>
  </si>
  <si>
    <t>doTest.zip</t>
  </si>
  <si>
    <t>P. 77</t>
  </si>
  <si>
    <t>doCompound.zip</t>
  </si>
  <si>
    <t>P. 88</t>
  </si>
  <si>
    <t>defaultFrameSubClass.zip</t>
  </si>
  <si>
    <t>VB.NET</t>
  </si>
  <si>
    <t>P. 96</t>
  </si>
  <si>
    <t>WebBrowser</t>
  </si>
  <si>
    <t>WindowsApplication1.exe</t>
  </si>
  <si>
    <t>P. 91</t>
  </si>
  <si>
    <t>Hello World</t>
  </si>
  <si>
    <t>HelloWorld.exe</t>
  </si>
  <si>
    <t>P. 106</t>
  </si>
  <si>
    <t>Temperature</t>
  </si>
  <si>
    <t>Temperature.exe</t>
  </si>
  <si>
    <t>C#</t>
  </si>
  <si>
    <t>P. 113</t>
  </si>
  <si>
    <t>GasMileage.exe</t>
  </si>
  <si>
    <t>P. 117</t>
  </si>
  <si>
    <t>TemperatureCSharp.exe</t>
  </si>
  <si>
    <t>Final Project</t>
  </si>
  <si>
    <t>P. 119</t>
  </si>
  <si>
    <t>Modifications</t>
  </si>
  <si>
    <t>Name</t>
  </si>
  <si>
    <t>Date Due</t>
  </si>
  <si>
    <t>Notes:</t>
  </si>
  <si>
    <t xml:space="preserve">Read Chapter1                    </t>
  </si>
  <si>
    <t>example3-1.php  (ch3 assign1)</t>
  </si>
  <si>
    <t>SQL Export (ch5 assign 1)</t>
  </si>
  <si>
    <t>example6-1.php (ch6 assign1)</t>
  </si>
  <si>
    <t>example7-3.php &amp; example7-2.tpl (ch7 assign1)</t>
  </si>
  <si>
    <t>phonebook.doc  (ch8assign1)</t>
  </si>
  <si>
    <t>Course Final Project</t>
  </si>
  <si>
    <t>example6-3.php (ch6 assign2)</t>
  </si>
  <si>
    <t>example6-6.php &amp; db.inc (ch6 assign3)</t>
  </si>
  <si>
    <t>example2-3.php (ch2 assign2)</t>
  </si>
  <si>
    <t>example2-3a.php &amp; functions.inc (ch2 assign3)</t>
  </si>
  <si>
    <t>example3-2.php (ch3 assign2)</t>
  </si>
  <si>
    <t>example6-8.php</t>
  </si>
  <si>
    <t>example6-9.php</t>
  </si>
  <si>
    <t>example6-14.php</t>
  </si>
  <si>
    <t>db.inc (ch6assign4)</t>
  </si>
  <si>
    <t xml:space="preserve">example8-1.php, </t>
  </si>
  <si>
    <t>example8-4.php,</t>
  </si>
  <si>
    <t>example8-5.php</t>
  </si>
  <si>
    <t>example8-6.tpl (ch8assign2)</t>
  </si>
  <si>
    <t>Chapter 1</t>
  </si>
  <si>
    <t>Chapter 2</t>
  </si>
  <si>
    <t>Chapter 3</t>
  </si>
  <si>
    <t>Chapter 5</t>
  </si>
  <si>
    <t>Chapter 6</t>
  </si>
  <si>
    <t>Chapter 7</t>
  </si>
  <si>
    <t>Chapter 8</t>
  </si>
  <si>
    <t>Page</t>
  </si>
  <si>
    <t>Discussion Board #1- Introduce Yourselves</t>
  </si>
  <si>
    <t>Your first post/ new thread</t>
  </si>
  <si>
    <t>Unit One</t>
  </si>
  <si>
    <t>Labor Market Analysis Report</t>
  </si>
  <si>
    <t>Social Networking</t>
  </si>
  <si>
    <t>Unit Two</t>
  </si>
  <si>
    <t>Resume</t>
  </si>
  <si>
    <t>Cover Letter</t>
  </si>
  <si>
    <t>Unit Three</t>
  </si>
  <si>
    <t>Discussion Board – Unit 4 Forum: Interviewing</t>
  </si>
  <si>
    <t>Your two posts/ two new threads</t>
  </si>
  <si>
    <t>Unit Four</t>
  </si>
  <si>
    <t>Discussion Board –Decision Making Strategies in Job Searching</t>
  </si>
  <si>
    <t>Career Plan with SMART Goals</t>
  </si>
  <si>
    <t>Unit Five:</t>
  </si>
  <si>
    <t>Your team’s completed paper</t>
  </si>
  <si>
    <t xml:space="preserve">Send an email to your instructor </t>
  </si>
  <si>
    <t xml:space="preserve">Employment Packet </t>
  </si>
  <si>
    <t>Welcome</t>
  </si>
  <si>
    <t>Unit</t>
  </si>
  <si>
    <t>Team Forums: Ethics, Attitudes, Absenteeism, Stress Management</t>
  </si>
  <si>
    <t>+</t>
  </si>
  <si>
    <t>-</t>
  </si>
  <si>
    <t>Teacher Email: cliff.sherrill@yc.edu</t>
  </si>
  <si>
    <t>Total</t>
  </si>
  <si>
    <t>G</t>
  </si>
  <si>
    <t>P</t>
  </si>
  <si>
    <t>G = Grade</t>
  </si>
  <si>
    <t>P = Possible</t>
  </si>
  <si>
    <t>F?</t>
  </si>
  <si>
    <t>F? = Finish?</t>
  </si>
  <si>
    <t>BSA102 - Career Search and Success</t>
  </si>
  <si>
    <t>Answers to two classmates’ questions</t>
  </si>
  <si>
    <t>Teams’ five new threads in team forums</t>
  </si>
  <si>
    <t>defaultFrame.zip</t>
  </si>
  <si>
    <t>Discussion Board #3: Backup Plan</t>
  </si>
  <si>
    <t>Answer one question out of each forum</t>
  </si>
  <si>
    <t>Java - Final Project</t>
  </si>
  <si>
    <t>Please pay particular attention to pages 53-54.
As all Java files MUST be placed in a zip file.
Everything is due at 11:00:00 PM on that day.</t>
  </si>
  <si>
    <t>Career</t>
  </si>
  <si>
    <t>Intro</t>
  </si>
  <si>
    <t>PHP</t>
  </si>
  <si>
    <t>Email: cliff.sherrill@yc.edu</t>
  </si>
  <si>
    <t xml:space="preserve"> Email: cbryant@instructor.yc.edu</t>
  </si>
  <si>
    <t>Points</t>
  </si>
  <si>
    <t>Assignments</t>
  </si>
  <si>
    <t>Left</t>
  </si>
  <si>
    <t>Late/Fail</t>
  </si>
  <si>
    <t>Possible</t>
  </si>
  <si>
    <t>Percent</t>
  </si>
  <si>
    <r>
      <rPr>
        <b/>
        <sz val="10"/>
        <color theme="0"/>
        <rFont val="Calibri"/>
        <family val="2"/>
        <scheme val="minor"/>
      </rPr>
      <t>For Employment Packet</t>
    </r>
    <r>
      <rPr>
        <sz val="10"/>
        <color theme="0"/>
        <rFont val="Calibri"/>
        <family val="2"/>
        <scheme val="minor"/>
      </rPr>
      <t>: (Be sure to carefully review the instructions in Blackboard before preparing your documents; I will be checking to see if you use the required formats of resume and cover letter for this assignment—please do not just submit a resume you have been using in the past)</t>
    </r>
  </si>
  <si>
    <t>Done</t>
  </si>
  <si>
    <t>Rehabilitation</t>
  </si>
  <si>
    <t>Points Left</t>
  </si>
  <si>
    <t>Possible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</si>
</sst>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\,\ mmm\ d"/>
    <numFmt numFmtId="165" formatCode="##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2"/>
      <color theme="0"/>
      <name val="Cambria"/>
      <family val="1"/>
      <scheme val="maj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6"/>
      <color theme="0"/>
      <name val="Cambria"/>
      <family val="1"/>
      <scheme val="major"/>
    </font>
  </fonts>
  <fills count="2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gray0625">
        <bgColor theme="8" tint="0.59996337778862885"/>
      </patternFill>
    </fill>
    <fill>
      <patternFill patternType="solid">
        <fgColor rgb="FFF5F8EE"/>
        <bgColor indexed="64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4659260841701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medium">
        <color indexed="64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double">
        <color theme="0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/>
    </xf>
    <xf numFmtId="0" fontId="2" fillId="2" borderId="0" xfId="2" applyAlignment="1">
      <alignment horizontal="center"/>
    </xf>
    <xf numFmtId="0" fontId="2" fillId="5" borderId="0" xfId="5" applyAlignment="1">
      <alignment horizontal="center"/>
    </xf>
    <xf numFmtId="0" fontId="0" fillId="0" borderId="0" xfId="0" applyAlignment="1">
      <alignment vertical="center" wrapText="1"/>
    </xf>
    <xf numFmtId="0" fontId="2" fillId="2" borderId="3" xfId="2" applyBorder="1" applyAlignment="1">
      <alignment horizontal="center" vertical="center"/>
    </xf>
    <xf numFmtId="0" fontId="1" fillId="3" borderId="3" xfId="3" applyBorder="1" applyAlignment="1">
      <alignment vertical="center" wrapText="1"/>
    </xf>
    <xf numFmtId="0" fontId="2" fillId="7" borderId="0" xfId="7" applyAlignment="1">
      <alignment horizontal="center"/>
    </xf>
    <xf numFmtId="0" fontId="1" fillId="4" borderId="3" xfId="4" applyBorder="1" applyAlignment="1">
      <alignment horizontal="center" vertical="center"/>
    </xf>
    <xf numFmtId="0" fontId="1" fillId="3" borderId="3" xfId="3" applyBorder="1" applyAlignment="1">
      <alignment vertical="center"/>
    </xf>
    <xf numFmtId="0" fontId="1" fillId="3" borderId="3" xfId="3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6" fillId="7" borderId="0" xfId="7" applyNumberFormat="1" applyFont="1" applyBorder="1" applyAlignment="1">
      <alignment horizontal="center" vertical="center"/>
    </xf>
    <xf numFmtId="0" fontId="2" fillId="9" borderId="0" xfId="9" applyBorder="1" applyAlignment="1">
      <alignment horizontal="center" vertical="center"/>
    </xf>
    <xf numFmtId="0" fontId="2" fillId="9" borderId="5" xfId="9" applyBorder="1" applyAlignment="1">
      <alignment horizontal="center" vertical="center"/>
    </xf>
    <xf numFmtId="0" fontId="2" fillId="2" borderId="4" xfId="2" applyBorder="1" applyAlignment="1">
      <alignment horizontal="center" vertical="center"/>
    </xf>
    <xf numFmtId="164" fontId="6" fillId="7" borderId="1" xfId="7" applyNumberFormat="1" applyFont="1" applyBorder="1" applyAlignment="1">
      <alignment horizontal="center" vertical="center"/>
    </xf>
    <xf numFmtId="0" fontId="2" fillId="9" borderId="1" xfId="9" applyBorder="1" applyAlignment="1">
      <alignment horizontal="center" vertical="center"/>
    </xf>
    <xf numFmtId="0" fontId="1" fillId="14" borderId="10" xfId="6" applyFill="1" applyBorder="1" applyAlignment="1">
      <alignment horizontal="center" vertical="center"/>
    </xf>
    <xf numFmtId="0" fontId="1" fillId="14" borderId="12" xfId="6" applyFill="1" applyBorder="1" applyAlignment="1">
      <alignment horizontal="center" vertical="center"/>
    </xf>
    <xf numFmtId="164" fontId="6" fillId="8" borderId="0" xfId="8" applyNumberFormat="1" applyFont="1" applyBorder="1" applyAlignment="1">
      <alignment horizontal="center" vertical="center"/>
    </xf>
    <xf numFmtId="0" fontId="0" fillId="10" borderId="10" xfId="10" applyFont="1" applyBorder="1" applyAlignment="1">
      <alignment horizontal="center" vertical="center"/>
    </xf>
    <xf numFmtId="0" fontId="0" fillId="10" borderId="12" xfId="10" applyFont="1" applyBorder="1" applyAlignment="1">
      <alignment horizontal="center" vertical="center"/>
    </xf>
    <xf numFmtId="0" fontId="4" fillId="3" borderId="0" xfId="3" applyFont="1" applyBorder="1" applyAlignment="1">
      <alignment horizontal="left" vertical="center"/>
    </xf>
    <xf numFmtId="0" fontId="4" fillId="3" borderId="3" xfId="3" applyFont="1" applyBorder="1" applyAlignment="1">
      <alignment horizontal="left" vertical="center"/>
    </xf>
    <xf numFmtId="0" fontId="1" fillId="10" borderId="10" xfId="10" applyBorder="1" applyAlignment="1">
      <alignment horizontal="center" vertical="center"/>
    </xf>
    <xf numFmtId="0" fontId="1" fillId="10" borderId="12" xfId="10" applyBorder="1" applyAlignment="1">
      <alignment horizontal="center" vertical="center"/>
    </xf>
    <xf numFmtId="164" fontId="6" fillId="8" borderId="2" xfId="8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3" borderId="6" xfId="3" applyFont="1" applyBorder="1" applyAlignment="1">
      <alignment horizontal="left" vertical="center"/>
    </xf>
    <xf numFmtId="0" fontId="1" fillId="10" borderId="11" xfId="10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14" borderId="17" xfId="6" applyFill="1" applyBorder="1" applyAlignment="1">
      <alignment horizontal="center" vertical="center"/>
    </xf>
    <xf numFmtId="0" fontId="2" fillId="2" borderId="0" xfId="2" applyBorder="1" applyAlignment="1">
      <alignment horizontal="center" vertical="center"/>
    </xf>
    <xf numFmtId="0" fontId="2" fillId="12" borderId="6" xfId="0" applyFont="1" applyFill="1" applyBorder="1" applyAlignment="1">
      <alignment vertical="center"/>
    </xf>
    <xf numFmtId="0" fontId="2" fillId="12" borderId="2" xfId="0" applyFont="1" applyFill="1" applyBorder="1" applyAlignment="1">
      <alignment vertical="center"/>
    </xf>
    <xf numFmtId="0" fontId="2" fillId="12" borderId="2" xfId="0" applyFont="1" applyFill="1" applyBorder="1" applyAlignment="1">
      <alignment horizontal="center" vertical="center"/>
    </xf>
    <xf numFmtId="0" fontId="2" fillId="12" borderId="7" xfId="0" applyFont="1" applyFill="1" applyBorder="1" applyAlignment="1">
      <alignment vertical="center"/>
    </xf>
    <xf numFmtId="0" fontId="2" fillId="15" borderId="0" xfId="11" applyAlignment="1">
      <alignment horizontal="center"/>
    </xf>
    <xf numFmtId="9" fontId="2" fillId="16" borderId="0" xfId="12" applyNumberFormat="1" applyAlignment="1">
      <alignment horizontal="center"/>
    </xf>
    <xf numFmtId="0" fontId="2" fillId="19" borderId="14" xfId="11" applyFill="1" applyBorder="1" applyAlignment="1">
      <alignment horizontal="center"/>
    </xf>
    <xf numFmtId="0" fontId="2" fillId="20" borderId="14" xfId="12" applyFill="1" applyBorder="1" applyAlignment="1">
      <alignment horizontal="center"/>
    </xf>
    <xf numFmtId="0" fontId="2" fillId="5" borderId="0" xfId="5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2" fillId="17" borderId="0" xfId="13" applyBorder="1" applyAlignment="1">
      <alignment horizontal="center"/>
    </xf>
    <xf numFmtId="0" fontId="2" fillId="17" borderId="0" xfId="13" applyBorder="1" applyAlignment="1"/>
    <xf numFmtId="0" fontId="2" fillId="18" borderId="0" xfId="14" applyAlignment="1">
      <alignment horizontal="center"/>
    </xf>
    <xf numFmtId="9" fontId="2" fillId="18" borderId="0" xfId="1" applyFont="1" applyFill="1" applyAlignment="1">
      <alignment horizontal="center"/>
    </xf>
    <xf numFmtId="0" fontId="12" fillId="11" borderId="8" xfId="0" applyFont="1" applyFill="1" applyBorder="1" applyAlignment="1">
      <alignment horizontal="center" vertical="center" wrapText="1"/>
    </xf>
    <xf numFmtId="0" fontId="7" fillId="15" borderId="20" xfId="11" applyFont="1" applyBorder="1" applyAlignment="1">
      <alignment horizontal="center"/>
    </xf>
    <xf numFmtId="165" fontId="7" fillId="16" borderId="18" xfId="12" applyNumberFormat="1" applyFont="1" applyBorder="1" applyAlignment="1">
      <alignment horizontal="center"/>
    </xf>
    <xf numFmtId="14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0" fontId="2" fillId="2" borderId="3" xfId="2" applyBorder="1" applyAlignment="1">
      <alignment horizontal="center" vertical="center"/>
    </xf>
    <xf numFmtId="0" fontId="2" fillId="2" borderId="6" xfId="2" applyBorder="1" applyAlignment="1">
      <alignment horizontal="center" vertical="center"/>
    </xf>
    <xf numFmtId="0" fontId="10" fillId="7" borderId="0" xfId="7" applyFont="1" applyBorder="1" applyAlignment="1">
      <alignment horizontal="center" vertical="center" wrapText="1"/>
    </xf>
    <xf numFmtId="0" fontId="10" fillId="7" borderId="5" xfId="7" applyFont="1" applyBorder="1" applyAlignment="1">
      <alignment horizontal="center" vertical="center" wrapText="1"/>
    </xf>
    <xf numFmtId="0" fontId="10" fillId="7" borderId="2" xfId="7" applyFont="1" applyBorder="1" applyAlignment="1">
      <alignment horizontal="center" vertical="center" wrapText="1"/>
    </xf>
    <xf numFmtId="0" fontId="10" fillId="7" borderId="7" xfId="7" applyFont="1" applyBorder="1" applyAlignment="1">
      <alignment horizontal="center" vertical="center" wrapText="1"/>
    </xf>
    <xf numFmtId="0" fontId="3" fillId="13" borderId="3" xfId="0" applyFont="1" applyFill="1" applyBorder="1" applyAlignment="1">
      <alignment horizontal="center" vertical="center"/>
    </xf>
    <xf numFmtId="0" fontId="3" fillId="13" borderId="0" xfId="0" applyFont="1" applyFill="1" applyBorder="1" applyAlignment="1">
      <alignment horizontal="center" vertical="center"/>
    </xf>
    <xf numFmtId="0" fontId="3" fillId="13" borderId="15" xfId="0" applyFont="1" applyFill="1" applyBorder="1" applyAlignment="1">
      <alignment horizontal="center" vertical="center"/>
    </xf>
    <xf numFmtId="0" fontId="1" fillId="10" borderId="16" xfId="10" applyBorder="1" applyAlignment="1">
      <alignment horizontal="center" vertical="center"/>
    </xf>
    <xf numFmtId="0" fontId="1" fillId="10" borderId="12" xfId="10" applyBorder="1" applyAlignment="1">
      <alignment horizontal="center" vertical="center"/>
    </xf>
    <xf numFmtId="0" fontId="1" fillId="10" borderId="17" xfId="10" applyBorder="1" applyAlignment="1">
      <alignment horizontal="center" vertical="center"/>
    </xf>
    <xf numFmtId="0" fontId="1" fillId="10" borderId="13" xfId="10" applyBorder="1" applyAlignment="1">
      <alignment horizontal="center" vertical="center"/>
    </xf>
    <xf numFmtId="0" fontId="2" fillId="7" borderId="0" xfId="7" applyBorder="1" applyAlignment="1">
      <alignment horizontal="center" vertical="center" wrapText="1"/>
    </xf>
    <xf numFmtId="0" fontId="2" fillId="7" borderId="5" xfId="7" applyBorder="1" applyAlignment="1">
      <alignment horizontal="center" vertical="center" wrapText="1"/>
    </xf>
    <xf numFmtId="0" fontId="2" fillId="7" borderId="2" xfId="7" applyBorder="1" applyAlignment="1">
      <alignment horizontal="center" vertical="center" wrapText="1"/>
    </xf>
    <xf numFmtId="0" fontId="2" fillId="7" borderId="7" xfId="7" applyBorder="1" applyAlignment="1">
      <alignment horizontal="center" vertical="center" wrapText="1"/>
    </xf>
    <xf numFmtId="0" fontId="2" fillId="2" borderId="0" xfId="2" applyBorder="1" applyAlignment="1">
      <alignment horizontal="center" vertical="center"/>
    </xf>
    <xf numFmtId="0" fontId="12" fillId="11" borderId="8" xfId="0" applyFont="1" applyFill="1" applyBorder="1" applyAlignment="1">
      <alignment horizontal="center" vertical="center" wrapText="1"/>
    </xf>
    <xf numFmtId="0" fontId="12" fillId="11" borderId="9" xfId="0" applyFont="1" applyFill="1" applyBorder="1" applyAlignment="1">
      <alignment horizontal="center" vertical="center" wrapText="1"/>
    </xf>
    <xf numFmtId="0" fontId="1" fillId="3" borderId="0" xfId="3" applyFont="1" applyBorder="1" applyAlignment="1">
      <alignment horizontal="left" vertical="center"/>
    </xf>
    <xf numFmtId="0" fontId="0" fillId="3" borderId="0" xfId="3" applyFont="1" applyBorder="1" applyAlignment="1">
      <alignment horizontal="left" vertical="center"/>
    </xf>
    <xf numFmtId="0" fontId="0" fillId="10" borderId="16" xfId="10" applyFont="1" applyBorder="1" applyAlignment="1">
      <alignment horizontal="center" vertical="center"/>
    </xf>
    <xf numFmtId="0" fontId="0" fillId="10" borderId="17" xfId="10" applyFont="1" applyBorder="1" applyAlignment="1">
      <alignment horizontal="center" vertical="center"/>
    </xf>
    <xf numFmtId="0" fontId="1" fillId="3" borderId="0" xfId="3" applyBorder="1" applyAlignment="1">
      <alignment horizontal="left" vertical="center"/>
    </xf>
    <xf numFmtId="0" fontId="9" fillId="13" borderId="3" xfId="0" applyFont="1" applyFill="1" applyBorder="1" applyAlignment="1">
      <alignment horizontal="center" vertical="center"/>
    </xf>
    <xf numFmtId="0" fontId="9" fillId="13" borderId="0" xfId="0" applyFont="1" applyFill="1" applyBorder="1" applyAlignment="1">
      <alignment horizontal="center" vertical="center"/>
    </xf>
    <xf numFmtId="0" fontId="8" fillId="13" borderId="3" xfId="0" applyFont="1" applyFill="1" applyBorder="1" applyAlignment="1">
      <alignment horizontal="center" vertical="center"/>
    </xf>
    <xf numFmtId="0" fontId="8" fillId="13" borderId="0" xfId="0" applyFont="1" applyFill="1" applyBorder="1" applyAlignment="1">
      <alignment horizontal="center" vertical="center"/>
    </xf>
    <xf numFmtId="0" fontId="2" fillId="11" borderId="19" xfId="0" applyFont="1" applyFill="1" applyBorder="1" applyAlignment="1">
      <alignment horizontal="center"/>
    </xf>
    <xf numFmtId="0" fontId="2" fillId="11" borderId="0" xfId="0" applyFont="1" applyFill="1" applyBorder="1" applyAlignment="1">
      <alignment horizontal="center"/>
    </xf>
    <xf numFmtId="0" fontId="2" fillId="11" borderId="0" xfId="2" applyFill="1" applyAlignment="1">
      <alignment horizontal="center"/>
    </xf>
  </cellXfs>
  <cellStyles count="15">
    <cellStyle name="20% - Accent1" xfId="3" builtinId="30"/>
    <cellStyle name="20% - Accent3" xfId="6" builtinId="38"/>
    <cellStyle name="20% - Accent6" xfId="10" builtinId="50"/>
    <cellStyle name="40% - Accent1" xfId="4" builtinId="31"/>
    <cellStyle name="60% - Accent1" xfId="5" builtinId="32"/>
    <cellStyle name="60% - Accent2" xfId="12" builtinId="36"/>
    <cellStyle name="60% - Accent3" xfId="14" builtinId="40"/>
    <cellStyle name="Accent1" xfId="2" builtinId="29"/>
    <cellStyle name="Accent2" xfId="11" builtinId="33"/>
    <cellStyle name="Accent3" xfId="13" builtinId="37"/>
    <cellStyle name="Accent4" xfId="7" builtinId="41"/>
    <cellStyle name="Accent5" xfId="8" builtinId="45"/>
    <cellStyle name="Accent6" xfId="9" builtinId="49"/>
    <cellStyle name="Normal" xfId="0" builtinId="0"/>
    <cellStyle name="Percent" xfId="1" builtinId="5"/>
  </cellStyles>
  <dxfs count="7">
    <dxf>
      <font>
        <color theme="0"/>
      </font>
      <fill>
        <patternFill patternType="lightGray">
          <bgColor rgb="FFFF0000"/>
        </patternFill>
      </fill>
    </dxf>
    <dxf>
      <font>
        <color theme="0"/>
      </font>
      <fill>
        <patternFill patternType="gray125">
          <fgColor auto="1"/>
          <bgColor rgb="FF00B050"/>
        </patternFill>
      </fill>
    </dxf>
    <dxf>
      <font>
        <b/>
        <i val="0"/>
        <u val="none"/>
        <color theme="0"/>
      </font>
      <numFmt numFmtId="166" formatCode="&quot;DUE TODAY&quot;"/>
      <fill>
        <patternFill patternType="gray125">
          <bgColor rgb="FF00206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color theme="1"/>
      </font>
      <numFmt numFmtId="167" formatCode="&quot;Past Due&quot;"/>
      <fill>
        <patternFill>
          <bgColor theme="7" tint="0.39994506668294322"/>
        </patternFill>
      </fill>
      <border>
        <left/>
        <right/>
        <top/>
        <bottom/>
      </border>
    </dxf>
    <dxf>
      <font>
        <b/>
        <i val="0"/>
        <u/>
      </font>
    </dxf>
    <dxf>
      <font>
        <b/>
        <i val="0"/>
        <u val="none"/>
      </font>
    </dxf>
    <dxf>
      <font>
        <b/>
        <i/>
        <u val="double"/>
        <color theme="1"/>
      </font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</border>
    </dxf>
  </dxfs>
  <tableStyles count="0" defaultTableStyle="TableStyleMedium2" defaultPivotStyle="PivotStyleLight16"/>
  <colors>
    <mruColors>
      <color rgb="FF7FD64E"/>
      <color rgb="FFF5F8EE"/>
      <color rgb="FFF7151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6"/>
  <sheetViews>
    <sheetView tabSelected="1" zoomScale="130" zoomScaleNormal="130" workbookViewId="0">
      <selection activeCell="B5" sqref="B5:C5"/>
    </sheetView>
  </sheetViews>
  <sheetFormatPr defaultRowHeight="15.75" x14ac:dyDescent="0.25"/>
  <cols>
    <col min="1" max="1" width="14" style="11" bestFit="1" customWidth="1"/>
    <col min="2" max="2" width="17" style="12" customWidth="1"/>
    <col min="3" max="3" width="17.7109375" style="12" customWidth="1"/>
    <col min="4" max="4" width="14.42578125" style="29" customWidth="1"/>
    <col min="5" max="5" width="3.140625" style="29" bestFit="1" customWidth="1"/>
    <col min="6" max="6" width="3.28515625" style="12" bestFit="1" customWidth="1"/>
    <col min="7" max="7" width="4.140625" style="12" bestFit="1" customWidth="1"/>
    <col min="8" max="8" width="2.42578125" style="12" customWidth="1"/>
    <col min="9" max="9" width="7" style="12" bestFit="1" customWidth="1"/>
    <col min="10" max="10" width="21.140625" style="33" customWidth="1"/>
    <col min="11" max="11" width="13.85546875" style="32" bestFit="1" customWidth="1"/>
    <col min="12" max="12" width="3.140625" style="32" bestFit="1" customWidth="1"/>
    <col min="13" max="13" width="3.140625" style="12" bestFit="1" customWidth="1"/>
    <col min="14" max="14" width="3.42578125" style="12" bestFit="1" customWidth="1"/>
    <col min="15" max="15" width="2.28515625" style="12" customWidth="1"/>
    <col min="16" max="16" width="37.28515625" style="12" customWidth="1"/>
    <col min="17" max="17" width="14" style="32" customWidth="1"/>
    <col min="18" max="18" width="3.140625" style="32" bestFit="1" customWidth="1"/>
    <col min="19" max="19" width="3.140625" style="12" bestFit="1" customWidth="1"/>
    <col min="20" max="20" width="3.42578125" style="12" bestFit="1" customWidth="1"/>
    <col min="21" max="21" width="9.140625" style="12"/>
    <col min="22" max="22" width="10.7109375" style="12" bestFit="1" customWidth="1"/>
    <col min="23" max="30" width="9.140625" style="12"/>
    <col min="31" max="31" width="11" style="12" bestFit="1" customWidth="1"/>
    <col min="32" max="16384" width="9.140625" style="12"/>
  </cols>
  <sheetData>
    <row r="1" spans="1:22" ht="45.75" customHeight="1" thickTop="1" x14ac:dyDescent="0.25">
      <c r="A1" s="74" t="s">
        <v>123</v>
      </c>
      <c r="B1" s="75"/>
      <c r="C1" s="75"/>
      <c r="D1" s="75"/>
      <c r="E1" s="75"/>
      <c r="F1" s="75"/>
      <c r="G1" s="51"/>
      <c r="I1" s="74" t="s">
        <v>0</v>
      </c>
      <c r="J1" s="75"/>
      <c r="K1" s="75"/>
      <c r="L1" s="75"/>
      <c r="M1" s="75"/>
      <c r="N1" s="75"/>
      <c r="P1" s="74" t="s">
        <v>1</v>
      </c>
      <c r="Q1" s="75"/>
      <c r="R1" s="75"/>
      <c r="S1" s="75"/>
      <c r="T1" s="75"/>
    </row>
    <row r="2" spans="1:22" thickBot="1" x14ac:dyDescent="0.3">
      <c r="A2" s="36" t="s">
        <v>135</v>
      </c>
      <c r="B2" s="37"/>
      <c r="C2" s="37"/>
      <c r="D2" s="38"/>
      <c r="E2" s="37"/>
      <c r="F2" s="37"/>
      <c r="G2" s="39"/>
      <c r="I2" s="36" t="s">
        <v>134</v>
      </c>
      <c r="J2" s="37"/>
      <c r="K2" s="38"/>
      <c r="L2" s="37"/>
      <c r="M2" s="37"/>
      <c r="N2" s="39"/>
      <c r="P2" s="37" t="s">
        <v>115</v>
      </c>
      <c r="Q2" s="37"/>
      <c r="R2" s="37"/>
      <c r="S2" s="37"/>
      <c r="T2" s="39"/>
    </row>
    <row r="3" spans="1:22" ht="16.5" thickTop="1" x14ac:dyDescent="0.25">
      <c r="A3" s="5" t="s">
        <v>111</v>
      </c>
      <c r="B3" s="73" t="s">
        <v>2</v>
      </c>
      <c r="C3" s="73"/>
      <c r="D3" s="13" t="s">
        <v>62</v>
      </c>
      <c r="E3" s="14" t="s">
        <v>121</v>
      </c>
      <c r="F3" s="14" t="s">
        <v>117</v>
      </c>
      <c r="G3" s="15" t="s">
        <v>118</v>
      </c>
      <c r="I3" s="5" t="s">
        <v>91</v>
      </c>
      <c r="J3" s="35" t="s">
        <v>61</v>
      </c>
      <c r="K3" s="13" t="s">
        <v>62</v>
      </c>
      <c r="L3" s="14" t="s">
        <v>121</v>
      </c>
      <c r="M3" s="14" t="s">
        <v>117</v>
      </c>
      <c r="N3" s="15" t="s">
        <v>118</v>
      </c>
      <c r="P3" s="16" t="s">
        <v>2</v>
      </c>
      <c r="Q3" s="17" t="s">
        <v>62</v>
      </c>
      <c r="R3" s="18" t="s">
        <v>121</v>
      </c>
      <c r="S3" s="18" t="s">
        <v>117</v>
      </c>
      <c r="T3" s="15" t="s">
        <v>118</v>
      </c>
    </row>
    <row r="4" spans="1:22" ht="18.75" x14ac:dyDescent="0.25">
      <c r="A4" s="62" t="s">
        <v>92</v>
      </c>
      <c r="B4" s="63"/>
      <c r="C4" s="63"/>
      <c r="D4" s="64"/>
      <c r="E4" s="19"/>
      <c r="F4" s="19"/>
      <c r="G4" s="20"/>
      <c r="H4" s="11"/>
      <c r="I4" s="62" t="s">
        <v>10</v>
      </c>
      <c r="J4" s="63"/>
      <c r="K4" s="63"/>
      <c r="L4" s="19"/>
      <c r="M4" s="19"/>
      <c r="N4" s="20"/>
      <c r="P4" s="62" t="s">
        <v>84</v>
      </c>
      <c r="Q4" s="63"/>
      <c r="R4" s="19"/>
      <c r="S4" s="19"/>
      <c r="T4" s="20"/>
    </row>
    <row r="5" spans="1:22" x14ac:dyDescent="0.25">
      <c r="A5" s="8" t="s">
        <v>110</v>
      </c>
      <c r="B5" s="76" t="s">
        <v>93</v>
      </c>
      <c r="C5" s="76"/>
      <c r="D5" s="21">
        <v>41507</v>
      </c>
      <c r="E5" s="22" t="s">
        <v>113</v>
      </c>
      <c r="F5" s="22"/>
      <c r="G5" s="23"/>
      <c r="I5" s="10" t="s">
        <v>11</v>
      </c>
      <c r="J5" s="24" t="s">
        <v>5</v>
      </c>
      <c r="K5" s="21">
        <v>41511</v>
      </c>
      <c r="L5" s="22"/>
      <c r="M5" s="22"/>
      <c r="N5" s="23">
        <v>10</v>
      </c>
      <c r="P5" s="25" t="s">
        <v>64</v>
      </c>
      <c r="Q5" s="21">
        <v>41505</v>
      </c>
      <c r="R5" s="22" t="s">
        <v>114</v>
      </c>
      <c r="S5" s="19"/>
      <c r="T5" s="20"/>
    </row>
    <row r="6" spans="1:22" ht="18.75" x14ac:dyDescent="0.25">
      <c r="A6" s="9"/>
      <c r="B6" s="76" t="s">
        <v>3</v>
      </c>
      <c r="C6" s="76"/>
      <c r="D6" s="21">
        <v>41509</v>
      </c>
      <c r="E6" s="22" t="s">
        <v>113</v>
      </c>
      <c r="F6" s="19"/>
      <c r="G6" s="20"/>
      <c r="I6" s="10" t="s">
        <v>12</v>
      </c>
      <c r="J6" s="24" t="s">
        <v>6</v>
      </c>
      <c r="K6" s="21">
        <v>41518</v>
      </c>
      <c r="L6" s="22"/>
      <c r="M6" s="22"/>
      <c r="N6" s="23">
        <v>10</v>
      </c>
      <c r="P6" s="62" t="s">
        <v>85</v>
      </c>
      <c r="Q6" s="63"/>
      <c r="R6" s="19"/>
      <c r="S6" s="19"/>
      <c r="T6" s="20"/>
      <c r="V6" s="54"/>
    </row>
    <row r="7" spans="1:22" ht="18.75" x14ac:dyDescent="0.25">
      <c r="A7" s="9"/>
      <c r="B7" s="76" t="s">
        <v>4</v>
      </c>
      <c r="C7" s="76"/>
      <c r="D7" s="21">
        <v>41509</v>
      </c>
      <c r="E7" s="22" t="s">
        <v>113</v>
      </c>
      <c r="F7" s="22">
        <v>10</v>
      </c>
      <c r="G7" s="23">
        <v>10</v>
      </c>
      <c r="I7" s="62" t="s">
        <v>13</v>
      </c>
      <c r="J7" s="63"/>
      <c r="K7" s="63"/>
      <c r="L7" s="19"/>
      <c r="M7" s="19"/>
      <c r="N7" s="20"/>
      <c r="P7" s="25" t="s">
        <v>8</v>
      </c>
      <c r="Q7" s="21">
        <v>41519</v>
      </c>
      <c r="R7" s="22"/>
      <c r="S7" s="26"/>
      <c r="T7" s="27">
        <v>10</v>
      </c>
    </row>
    <row r="8" spans="1:22" x14ac:dyDescent="0.25">
      <c r="A8" s="9"/>
      <c r="B8" s="77" t="s">
        <v>127</v>
      </c>
      <c r="C8" s="76"/>
      <c r="D8" s="21">
        <v>41509</v>
      </c>
      <c r="E8" s="22" t="s">
        <v>113</v>
      </c>
      <c r="F8" s="22">
        <v>10</v>
      </c>
      <c r="G8" s="23">
        <v>10</v>
      </c>
      <c r="I8" s="10" t="s">
        <v>14</v>
      </c>
      <c r="J8" s="24" t="s">
        <v>15</v>
      </c>
      <c r="K8" s="21">
        <v>41525</v>
      </c>
      <c r="L8" s="22"/>
      <c r="M8" s="22"/>
      <c r="N8" s="23">
        <v>10</v>
      </c>
      <c r="P8" s="25" t="s">
        <v>73</v>
      </c>
      <c r="Q8" s="21">
        <v>41526</v>
      </c>
      <c r="R8" s="26"/>
      <c r="S8" s="26"/>
      <c r="T8" s="27">
        <v>10</v>
      </c>
    </row>
    <row r="9" spans="1:22" ht="18.75" x14ac:dyDescent="0.25">
      <c r="A9" s="9"/>
      <c r="B9" s="76" t="s">
        <v>108</v>
      </c>
      <c r="C9" s="76"/>
      <c r="D9" s="21">
        <v>41509</v>
      </c>
      <c r="E9" s="22" t="s">
        <v>113</v>
      </c>
      <c r="F9" s="19"/>
      <c r="G9" s="20"/>
      <c r="I9" s="62" t="s">
        <v>16</v>
      </c>
      <c r="J9" s="63"/>
      <c r="K9" s="63"/>
      <c r="L9" s="19"/>
      <c r="M9" s="19"/>
      <c r="N9" s="20"/>
      <c r="P9" s="25" t="s">
        <v>74</v>
      </c>
      <c r="Q9" s="21">
        <v>41533</v>
      </c>
      <c r="R9" s="26"/>
      <c r="S9" s="26"/>
      <c r="T9" s="27">
        <v>10</v>
      </c>
      <c r="V9" s="11"/>
    </row>
    <row r="10" spans="1:22" ht="15" customHeight="1" x14ac:dyDescent="0.25">
      <c r="A10" s="8" t="s">
        <v>94</v>
      </c>
      <c r="B10" s="80" t="s">
        <v>95</v>
      </c>
      <c r="C10" s="80"/>
      <c r="D10" s="21">
        <v>41516</v>
      </c>
      <c r="E10" s="22"/>
      <c r="F10" s="22"/>
      <c r="G10" s="23">
        <v>30</v>
      </c>
      <c r="I10" s="10" t="s">
        <v>17</v>
      </c>
      <c r="J10" s="24" t="s">
        <v>18</v>
      </c>
      <c r="K10" s="21">
        <v>41532</v>
      </c>
      <c r="L10" s="22"/>
      <c r="M10" s="22"/>
      <c r="N10" s="23">
        <v>10</v>
      </c>
      <c r="P10" s="62" t="s">
        <v>86</v>
      </c>
      <c r="Q10" s="63"/>
      <c r="R10" s="19"/>
      <c r="S10" s="19"/>
      <c r="T10" s="20"/>
    </row>
    <row r="11" spans="1:22" ht="18.75" x14ac:dyDescent="0.25">
      <c r="A11" s="6"/>
      <c r="B11" s="80" t="s">
        <v>96</v>
      </c>
      <c r="C11" s="80"/>
      <c r="D11" s="21">
        <v>41516</v>
      </c>
      <c r="E11" s="22"/>
      <c r="F11" s="22"/>
      <c r="G11" s="23">
        <v>20</v>
      </c>
      <c r="I11" s="62" t="s">
        <v>19</v>
      </c>
      <c r="J11" s="63"/>
      <c r="K11" s="63"/>
      <c r="L11" s="19"/>
      <c r="M11" s="19"/>
      <c r="N11" s="20"/>
      <c r="P11" s="25" t="s">
        <v>65</v>
      </c>
      <c r="Q11" s="21">
        <v>41540</v>
      </c>
      <c r="R11" s="26"/>
      <c r="S11" s="26"/>
      <c r="T11" s="27">
        <v>10</v>
      </c>
    </row>
    <row r="12" spans="1:22" ht="18.75" x14ac:dyDescent="0.25">
      <c r="A12" s="62" t="s">
        <v>109</v>
      </c>
      <c r="B12" s="63"/>
      <c r="C12" s="63"/>
      <c r="D12" s="63"/>
      <c r="E12" s="19"/>
      <c r="F12" s="19"/>
      <c r="G12" s="20"/>
      <c r="I12" s="10" t="s">
        <v>20</v>
      </c>
      <c r="J12" s="24" t="s">
        <v>21</v>
      </c>
      <c r="K12" s="21">
        <v>41539</v>
      </c>
      <c r="L12" s="22"/>
      <c r="M12" s="22"/>
      <c r="N12" s="23">
        <v>10</v>
      </c>
      <c r="P12" s="25" t="s">
        <v>75</v>
      </c>
      <c r="Q12" s="21">
        <v>41547</v>
      </c>
      <c r="R12" s="26"/>
      <c r="S12" s="26"/>
      <c r="T12" s="27">
        <v>10</v>
      </c>
      <c r="V12" s="54"/>
    </row>
    <row r="13" spans="1:22" ht="18.75" x14ac:dyDescent="0.25">
      <c r="A13" s="8" t="s">
        <v>97</v>
      </c>
      <c r="B13" s="80" t="s">
        <v>98</v>
      </c>
      <c r="C13" s="80"/>
      <c r="D13" s="21">
        <v>41523</v>
      </c>
      <c r="E13" s="22"/>
      <c r="F13" s="22"/>
      <c r="G13" s="78">
        <v>50</v>
      </c>
      <c r="H13" s="4"/>
      <c r="I13" s="62" t="s">
        <v>22</v>
      </c>
      <c r="J13" s="63"/>
      <c r="K13" s="63"/>
      <c r="L13" s="19"/>
      <c r="M13" s="19"/>
      <c r="N13" s="20"/>
      <c r="P13" s="62" t="s">
        <v>87</v>
      </c>
      <c r="Q13" s="63"/>
      <c r="R13" s="19"/>
      <c r="S13" s="19"/>
      <c r="T13" s="20"/>
    </row>
    <row r="14" spans="1:22" x14ac:dyDescent="0.25">
      <c r="A14" s="10"/>
      <c r="B14" s="80" t="s">
        <v>99</v>
      </c>
      <c r="C14" s="80"/>
      <c r="D14" s="21">
        <v>41523</v>
      </c>
      <c r="E14" s="22"/>
      <c r="F14" s="22"/>
      <c r="G14" s="79"/>
      <c r="H14" s="4"/>
      <c r="I14" s="10" t="s">
        <v>23</v>
      </c>
      <c r="J14" s="24" t="s">
        <v>24</v>
      </c>
      <c r="K14" s="21">
        <v>41546</v>
      </c>
      <c r="L14" s="22"/>
      <c r="M14" s="22"/>
      <c r="N14" s="23">
        <v>10</v>
      </c>
      <c r="P14" s="25" t="s">
        <v>66</v>
      </c>
      <c r="Q14" s="21">
        <v>41561</v>
      </c>
      <c r="R14" s="26"/>
      <c r="S14" s="26"/>
      <c r="T14" s="27">
        <v>10</v>
      </c>
    </row>
    <row r="15" spans="1:22" ht="18.75" x14ac:dyDescent="0.25">
      <c r="A15" s="62" t="s">
        <v>101</v>
      </c>
      <c r="B15" s="63"/>
      <c r="C15" s="63"/>
      <c r="D15" s="63"/>
      <c r="E15" s="19"/>
      <c r="F15" s="19"/>
      <c r="G15" s="20"/>
      <c r="H15" s="4"/>
      <c r="I15" s="10" t="s">
        <v>25</v>
      </c>
      <c r="J15" s="24" t="s">
        <v>26</v>
      </c>
      <c r="K15" s="21">
        <v>41553</v>
      </c>
      <c r="L15" s="22"/>
      <c r="M15" s="22"/>
      <c r="N15" s="23">
        <v>10</v>
      </c>
      <c r="P15" s="62" t="s">
        <v>88</v>
      </c>
      <c r="Q15" s="63"/>
      <c r="R15" s="19"/>
      <c r="S15" s="19"/>
      <c r="T15" s="20"/>
    </row>
    <row r="16" spans="1:22" ht="18.75" x14ac:dyDescent="0.25">
      <c r="A16" s="8" t="s">
        <v>100</v>
      </c>
      <c r="B16" s="80" t="s">
        <v>102</v>
      </c>
      <c r="C16" s="80"/>
      <c r="D16" s="21">
        <v>41528</v>
      </c>
      <c r="E16" s="22"/>
      <c r="F16" s="22"/>
      <c r="G16" s="78">
        <v>50</v>
      </c>
      <c r="H16" s="4"/>
      <c r="I16" s="62" t="s">
        <v>27</v>
      </c>
      <c r="J16" s="63"/>
      <c r="K16" s="63"/>
      <c r="L16" s="19"/>
      <c r="M16" s="19"/>
      <c r="N16" s="20"/>
      <c r="P16" s="25" t="s">
        <v>67</v>
      </c>
      <c r="Q16" s="21">
        <v>41568</v>
      </c>
      <c r="R16" s="26"/>
      <c r="S16" s="26"/>
      <c r="T16" s="27">
        <v>10</v>
      </c>
    </row>
    <row r="17" spans="1:22" x14ac:dyDescent="0.25">
      <c r="A17" s="10"/>
      <c r="B17" s="77" t="s">
        <v>124</v>
      </c>
      <c r="C17" s="80"/>
      <c r="D17" s="21">
        <v>41530</v>
      </c>
      <c r="E17" s="22"/>
      <c r="F17" s="22"/>
      <c r="G17" s="79"/>
      <c r="H17" s="4"/>
      <c r="I17" s="10" t="s">
        <v>28</v>
      </c>
      <c r="J17" s="24" t="s">
        <v>29</v>
      </c>
      <c r="K17" s="21">
        <v>41560</v>
      </c>
      <c r="L17" s="22"/>
      <c r="M17" s="22"/>
      <c r="N17" s="23">
        <v>10</v>
      </c>
      <c r="P17" s="25" t="s">
        <v>71</v>
      </c>
      <c r="Q17" s="21">
        <v>41575</v>
      </c>
      <c r="R17" s="26"/>
      <c r="S17" s="26"/>
      <c r="T17" s="27">
        <v>10</v>
      </c>
    </row>
    <row r="18" spans="1:22" ht="18.75" x14ac:dyDescent="0.25">
      <c r="A18" s="81" t="s">
        <v>104</v>
      </c>
      <c r="B18" s="82"/>
      <c r="C18" s="82"/>
      <c r="D18" s="82"/>
      <c r="E18" s="19"/>
      <c r="F18" s="19"/>
      <c r="G18" s="20"/>
      <c r="H18" s="4"/>
      <c r="I18" s="62" t="s">
        <v>30</v>
      </c>
      <c r="J18" s="63"/>
      <c r="K18" s="63"/>
      <c r="L18" s="19"/>
      <c r="M18" s="19"/>
      <c r="N18" s="20"/>
      <c r="P18" s="25" t="s">
        <v>72</v>
      </c>
      <c r="Q18" s="21">
        <v>41582</v>
      </c>
      <c r="R18" s="26"/>
      <c r="S18" s="26"/>
      <c r="T18" s="27">
        <v>10</v>
      </c>
    </row>
    <row r="19" spans="1:22" x14ac:dyDescent="0.25">
      <c r="A19" s="8" t="s">
        <v>103</v>
      </c>
      <c r="B19" s="80" t="s">
        <v>93</v>
      </c>
      <c r="C19" s="80"/>
      <c r="D19" s="21">
        <v>41533</v>
      </c>
      <c r="E19" s="22"/>
      <c r="F19" s="22"/>
      <c r="G19" s="78">
        <v>15</v>
      </c>
      <c r="I19" s="10" t="s">
        <v>31</v>
      </c>
      <c r="J19" s="24" t="s">
        <v>32</v>
      </c>
      <c r="K19" s="21">
        <v>41567</v>
      </c>
      <c r="L19" s="22"/>
      <c r="M19" s="22"/>
      <c r="N19" s="23">
        <v>10</v>
      </c>
      <c r="P19" s="25" t="s">
        <v>76</v>
      </c>
      <c r="Q19" s="21">
        <v>41591</v>
      </c>
      <c r="R19" s="26"/>
      <c r="S19" s="26"/>
      <c r="T19" s="65">
        <v>10</v>
      </c>
      <c r="V19" s="55"/>
    </row>
    <row r="20" spans="1:22" x14ac:dyDescent="0.25">
      <c r="A20" s="10"/>
      <c r="B20" s="80" t="s">
        <v>3</v>
      </c>
      <c r="C20" s="80"/>
      <c r="D20" s="21">
        <v>41537</v>
      </c>
      <c r="E20" s="22"/>
      <c r="F20" s="22"/>
      <c r="G20" s="79"/>
      <c r="I20" s="10" t="s">
        <v>33</v>
      </c>
      <c r="J20" s="24" t="s">
        <v>34</v>
      </c>
      <c r="K20" s="21">
        <v>41574</v>
      </c>
      <c r="L20" s="22"/>
      <c r="M20" s="22"/>
      <c r="N20" s="23">
        <v>10</v>
      </c>
      <c r="P20" s="25" t="s">
        <v>77</v>
      </c>
      <c r="Q20" s="21">
        <f>Q19</f>
        <v>41591</v>
      </c>
      <c r="R20" s="26"/>
      <c r="S20" s="26"/>
      <c r="T20" s="66"/>
    </row>
    <row r="21" spans="1:22" x14ac:dyDescent="0.25">
      <c r="A21" s="10"/>
      <c r="B21" s="80" t="s">
        <v>105</v>
      </c>
      <c r="C21" s="80"/>
      <c r="D21" s="21">
        <v>41537</v>
      </c>
      <c r="E21" s="22"/>
      <c r="F21" s="22"/>
      <c r="G21" s="23">
        <v>25</v>
      </c>
      <c r="I21" s="10" t="s">
        <v>35</v>
      </c>
      <c r="J21" s="24" t="s">
        <v>36</v>
      </c>
      <c r="K21" s="21">
        <v>41581</v>
      </c>
      <c r="L21" s="22"/>
      <c r="M21" s="22"/>
      <c r="N21" s="23">
        <v>10</v>
      </c>
      <c r="P21" s="25" t="s">
        <v>78</v>
      </c>
      <c r="Q21" s="21">
        <f>Q20</f>
        <v>41591</v>
      </c>
      <c r="R21" s="26"/>
      <c r="S21" s="26"/>
      <c r="T21" s="66"/>
    </row>
    <row r="22" spans="1:22" x14ac:dyDescent="0.25">
      <c r="A22" s="83" t="s">
        <v>112</v>
      </c>
      <c r="B22" s="84"/>
      <c r="C22" s="84"/>
      <c r="D22" s="84"/>
      <c r="E22" s="19"/>
      <c r="F22" s="19"/>
      <c r="G22" s="20"/>
      <c r="I22" s="10" t="s">
        <v>37</v>
      </c>
      <c r="J22" s="24" t="s">
        <v>38</v>
      </c>
      <c r="K22" s="21">
        <v>41583</v>
      </c>
      <c r="L22" s="22"/>
      <c r="M22" s="22"/>
      <c r="N22" s="23">
        <v>10</v>
      </c>
      <c r="P22" s="25" t="s">
        <v>79</v>
      </c>
      <c r="Q22" s="21">
        <f>Q21</f>
        <v>41591</v>
      </c>
      <c r="R22" s="26"/>
      <c r="S22" s="26"/>
      <c r="T22" s="67"/>
    </row>
    <row r="23" spans="1:22" ht="18.75" x14ac:dyDescent="0.25">
      <c r="A23" s="8" t="s">
        <v>106</v>
      </c>
      <c r="B23" s="77" t="s">
        <v>125</v>
      </c>
      <c r="C23" s="80"/>
      <c r="D23" s="21">
        <v>41544</v>
      </c>
      <c r="E23" s="22"/>
      <c r="F23" s="22"/>
      <c r="G23" s="23">
        <v>15</v>
      </c>
      <c r="I23" s="10" t="s">
        <v>39</v>
      </c>
      <c r="J23" s="24" t="s">
        <v>40</v>
      </c>
      <c r="K23" s="21">
        <v>41585</v>
      </c>
      <c r="L23" s="22"/>
      <c r="M23" s="22"/>
      <c r="N23" s="23">
        <v>10</v>
      </c>
      <c r="P23" s="62" t="s">
        <v>89</v>
      </c>
      <c r="Q23" s="63"/>
      <c r="R23" s="19"/>
      <c r="S23" s="19"/>
      <c r="T23" s="20"/>
    </row>
    <row r="24" spans="1:22" ht="18.75" x14ac:dyDescent="0.25">
      <c r="A24" s="10"/>
      <c r="B24" s="77" t="s">
        <v>128</v>
      </c>
      <c r="C24" s="80"/>
      <c r="D24" s="21">
        <v>41551</v>
      </c>
      <c r="E24" s="22"/>
      <c r="F24" s="22"/>
      <c r="G24" s="23">
        <v>40</v>
      </c>
      <c r="I24" s="62" t="s">
        <v>129</v>
      </c>
      <c r="J24" s="63"/>
      <c r="K24" s="64"/>
      <c r="L24" s="19"/>
      <c r="M24" s="19"/>
      <c r="N24" s="20"/>
      <c r="P24" s="25" t="s">
        <v>68</v>
      </c>
      <c r="Q24" s="21">
        <v>41596</v>
      </c>
      <c r="R24" s="26"/>
      <c r="S24" s="26"/>
      <c r="T24" s="27">
        <v>10</v>
      </c>
    </row>
    <row r="25" spans="1:22" ht="18.75" x14ac:dyDescent="0.25">
      <c r="A25" s="10"/>
      <c r="B25" s="80" t="s">
        <v>107</v>
      </c>
      <c r="C25" s="80"/>
      <c r="D25" s="21">
        <v>41551</v>
      </c>
      <c r="E25" s="22"/>
      <c r="F25" s="22"/>
      <c r="G25" s="23">
        <v>35</v>
      </c>
      <c r="I25" s="10" t="s">
        <v>41</v>
      </c>
      <c r="J25" s="24" t="s">
        <v>126</v>
      </c>
      <c r="K25" s="21">
        <v>41595</v>
      </c>
      <c r="L25" s="22"/>
      <c r="M25" s="22"/>
      <c r="N25" s="23">
        <v>20</v>
      </c>
      <c r="P25" s="62" t="s">
        <v>90</v>
      </c>
      <c r="Q25" s="63"/>
      <c r="R25" s="19"/>
      <c r="S25" s="19"/>
      <c r="T25" s="20"/>
    </row>
    <row r="26" spans="1:22" ht="15.75" customHeight="1" x14ac:dyDescent="0.25">
      <c r="A26" s="56" t="s">
        <v>63</v>
      </c>
      <c r="B26" s="58" t="s">
        <v>142</v>
      </c>
      <c r="C26" s="58"/>
      <c r="D26" s="58"/>
      <c r="E26" s="58"/>
      <c r="F26" s="58"/>
      <c r="G26" s="59"/>
      <c r="I26" s="10"/>
      <c r="J26" s="24" t="s">
        <v>42</v>
      </c>
      <c r="K26" s="21">
        <f>K25</f>
        <v>41595</v>
      </c>
      <c r="L26" s="22"/>
      <c r="M26" s="19"/>
      <c r="N26" s="20"/>
      <c r="P26" s="25" t="s">
        <v>69</v>
      </c>
      <c r="Q26" s="21">
        <v>41603</v>
      </c>
      <c r="R26" s="26"/>
      <c r="S26" s="26"/>
      <c r="T26" s="27">
        <v>10</v>
      </c>
    </row>
    <row r="27" spans="1:22" ht="18.75" customHeight="1" x14ac:dyDescent="0.25">
      <c r="A27" s="56"/>
      <c r="B27" s="58"/>
      <c r="C27" s="58"/>
      <c r="D27" s="58"/>
      <c r="E27" s="58"/>
      <c r="F27" s="58"/>
      <c r="G27" s="59"/>
      <c r="I27" s="62" t="s">
        <v>43</v>
      </c>
      <c r="J27" s="63"/>
      <c r="K27" s="64"/>
      <c r="L27" s="19"/>
      <c r="M27" s="19"/>
      <c r="N27" s="20"/>
      <c r="P27" s="25" t="s">
        <v>80</v>
      </c>
      <c r="Q27" s="21">
        <v>41610</v>
      </c>
      <c r="R27" s="26"/>
      <c r="S27" s="26"/>
      <c r="T27" s="65">
        <v>10</v>
      </c>
    </row>
    <row r="28" spans="1:22" x14ac:dyDescent="0.25">
      <c r="A28" s="56"/>
      <c r="B28" s="58"/>
      <c r="C28" s="58"/>
      <c r="D28" s="58"/>
      <c r="E28" s="58"/>
      <c r="F28" s="58"/>
      <c r="G28" s="59"/>
      <c r="I28" s="10" t="s">
        <v>44</v>
      </c>
      <c r="J28" s="24" t="s">
        <v>45</v>
      </c>
      <c r="K28" s="21">
        <v>41599</v>
      </c>
      <c r="L28" s="22"/>
      <c r="M28" s="22"/>
      <c r="N28" s="23">
        <v>10</v>
      </c>
      <c r="P28" s="25" t="s">
        <v>81</v>
      </c>
      <c r="Q28" s="21">
        <f>Q27</f>
        <v>41610</v>
      </c>
      <c r="R28" s="26"/>
      <c r="S28" s="26"/>
      <c r="T28" s="66"/>
    </row>
    <row r="29" spans="1:22" ht="16.5" thickBot="1" x14ac:dyDescent="0.3">
      <c r="A29" s="57"/>
      <c r="B29" s="60"/>
      <c r="C29" s="60"/>
      <c r="D29" s="60"/>
      <c r="E29" s="60"/>
      <c r="F29" s="60"/>
      <c r="G29" s="61"/>
      <c r="I29" s="10"/>
      <c r="J29" s="24" t="s">
        <v>46</v>
      </c>
      <c r="K29" s="21">
        <f>K28</f>
        <v>41599</v>
      </c>
      <c r="L29" s="22"/>
      <c r="M29" s="19"/>
      <c r="N29" s="20"/>
      <c r="P29" s="25" t="s">
        <v>82</v>
      </c>
      <c r="Q29" s="21">
        <f>Q28</f>
        <v>41610</v>
      </c>
      <c r="R29" s="26"/>
      <c r="S29" s="26"/>
      <c r="T29" s="66"/>
    </row>
    <row r="30" spans="1:22" ht="16.5" thickTop="1" x14ac:dyDescent="0.25">
      <c r="B30" s="11"/>
      <c r="C30" s="11"/>
      <c r="D30" s="11"/>
      <c r="E30" s="11"/>
      <c r="F30" s="29"/>
      <c r="G30" s="29"/>
      <c r="I30" s="10" t="s">
        <v>47</v>
      </c>
      <c r="J30" s="24" t="s">
        <v>48</v>
      </c>
      <c r="K30" s="21">
        <v>41602</v>
      </c>
      <c r="L30" s="22"/>
      <c r="M30" s="22"/>
      <c r="N30" s="23">
        <v>10</v>
      </c>
      <c r="P30" s="25" t="s">
        <v>83</v>
      </c>
      <c r="Q30" s="21">
        <f>Q29</f>
        <v>41610</v>
      </c>
      <c r="R30" s="26"/>
      <c r="S30" s="26"/>
      <c r="T30" s="67"/>
    </row>
    <row r="31" spans="1:22" ht="18.75" x14ac:dyDescent="0.25">
      <c r="B31" s="4"/>
      <c r="C31" s="4"/>
      <c r="D31" s="4"/>
      <c r="E31" s="4"/>
      <c r="F31" s="4"/>
      <c r="G31" s="4"/>
      <c r="I31" s="10"/>
      <c r="J31" s="24" t="s">
        <v>49</v>
      </c>
      <c r="K31" s="21">
        <f>K30</f>
        <v>41602</v>
      </c>
      <c r="L31" s="22"/>
      <c r="M31" s="19"/>
      <c r="N31" s="20"/>
      <c r="P31" s="62" t="s">
        <v>58</v>
      </c>
      <c r="Q31" s="63"/>
      <c r="R31" s="19"/>
      <c r="S31" s="19"/>
      <c r="T31" s="34"/>
    </row>
    <row r="32" spans="1:22" x14ac:dyDescent="0.25">
      <c r="I32" s="10" t="s">
        <v>50</v>
      </c>
      <c r="J32" s="24" t="s">
        <v>51</v>
      </c>
      <c r="K32" s="21">
        <v>41609</v>
      </c>
      <c r="L32" s="22"/>
      <c r="M32" s="22"/>
      <c r="N32" s="23">
        <v>10</v>
      </c>
      <c r="P32" s="25" t="s">
        <v>70</v>
      </c>
      <c r="Q32" s="21">
        <v>41617</v>
      </c>
      <c r="R32" s="26"/>
      <c r="S32" s="26"/>
      <c r="T32" s="65">
        <v>10</v>
      </c>
    </row>
    <row r="33" spans="9:20" ht="16.5" thickBot="1" x14ac:dyDescent="0.3">
      <c r="I33" s="10"/>
      <c r="J33" s="24" t="s">
        <v>52</v>
      </c>
      <c r="K33" s="21">
        <f>K32</f>
        <v>41609</v>
      </c>
      <c r="L33" s="22"/>
      <c r="M33" s="19"/>
      <c r="N33" s="20"/>
      <c r="P33" s="30" t="s">
        <v>7</v>
      </c>
      <c r="Q33" s="28">
        <f>Q32</f>
        <v>41617</v>
      </c>
      <c r="R33" s="31"/>
      <c r="S33" s="31"/>
      <c r="T33" s="68"/>
    </row>
    <row r="34" spans="9:20" ht="19.5" thickTop="1" x14ac:dyDescent="0.25">
      <c r="I34" s="62" t="s">
        <v>53</v>
      </c>
      <c r="J34" s="63"/>
      <c r="K34" s="64"/>
      <c r="L34" s="19"/>
      <c r="M34" s="19"/>
      <c r="N34" s="20"/>
    </row>
    <row r="35" spans="9:20" x14ac:dyDescent="0.25">
      <c r="I35" s="10" t="s">
        <v>54</v>
      </c>
      <c r="J35" s="24" t="s">
        <v>55</v>
      </c>
      <c r="K35" s="21">
        <v>41611</v>
      </c>
      <c r="L35" s="22"/>
      <c r="M35" s="22"/>
      <c r="N35" s="23">
        <v>10</v>
      </c>
    </row>
    <row r="36" spans="9:20" x14ac:dyDescent="0.25">
      <c r="I36" s="10" t="s">
        <v>56</v>
      </c>
      <c r="J36" s="24" t="s">
        <v>57</v>
      </c>
      <c r="K36" s="21">
        <v>41611</v>
      </c>
      <c r="L36" s="22"/>
      <c r="M36" s="22"/>
      <c r="N36" s="23">
        <v>10</v>
      </c>
    </row>
    <row r="37" spans="9:20" ht="18.75" x14ac:dyDescent="0.25">
      <c r="I37" s="62" t="s">
        <v>58</v>
      </c>
      <c r="J37" s="63"/>
      <c r="K37" s="64"/>
      <c r="L37" s="19"/>
      <c r="M37" s="19"/>
      <c r="N37" s="20"/>
    </row>
    <row r="38" spans="9:20" x14ac:dyDescent="0.25">
      <c r="I38" s="10" t="s">
        <v>59</v>
      </c>
      <c r="J38" s="24" t="s">
        <v>60</v>
      </c>
      <c r="K38" s="21">
        <v>41617</v>
      </c>
      <c r="L38" s="22"/>
      <c r="M38" s="22"/>
      <c r="N38" s="23">
        <v>10</v>
      </c>
    </row>
    <row r="39" spans="9:20" x14ac:dyDescent="0.25">
      <c r="I39" s="10"/>
      <c r="J39" s="24" t="s">
        <v>52</v>
      </c>
      <c r="K39" s="21">
        <f>K38</f>
        <v>41617</v>
      </c>
      <c r="L39" s="22"/>
      <c r="M39" s="19"/>
      <c r="N39" s="20"/>
    </row>
    <row r="40" spans="9:20" ht="15.75" customHeight="1" x14ac:dyDescent="0.25">
      <c r="I40" s="10"/>
      <c r="J40" s="24" t="s">
        <v>57</v>
      </c>
      <c r="K40" s="21">
        <f>K39</f>
        <v>41617</v>
      </c>
      <c r="L40" s="22"/>
      <c r="M40" s="19"/>
      <c r="N40" s="20"/>
    </row>
    <row r="41" spans="9:20" ht="15.75" customHeight="1" x14ac:dyDescent="0.25">
      <c r="I41" s="56" t="s">
        <v>63</v>
      </c>
      <c r="J41" s="69" t="s">
        <v>130</v>
      </c>
      <c r="K41" s="69"/>
      <c r="L41" s="69"/>
      <c r="M41" s="69"/>
      <c r="N41" s="70"/>
    </row>
    <row r="42" spans="9:20" x14ac:dyDescent="0.25">
      <c r="I42" s="56"/>
      <c r="J42" s="69"/>
      <c r="K42" s="69"/>
      <c r="L42" s="69"/>
      <c r="M42" s="69"/>
      <c r="N42" s="70"/>
    </row>
    <row r="43" spans="9:20" ht="16.5" thickBot="1" x14ac:dyDescent="0.3">
      <c r="I43" s="57"/>
      <c r="J43" s="71"/>
      <c r="K43" s="71"/>
      <c r="L43" s="71"/>
      <c r="M43" s="71"/>
      <c r="N43" s="72"/>
    </row>
    <row r="44" spans="9:20" ht="16.5" thickTop="1" x14ac:dyDescent="0.25">
      <c r="J44" s="12"/>
    </row>
    <row r="45" spans="9:20" x14ac:dyDescent="0.25">
      <c r="J45" s="12"/>
    </row>
    <row r="54" spans="1:1" x14ac:dyDescent="0.25">
      <c r="A54" s="11" t="s">
        <v>122</v>
      </c>
    </row>
    <row r="55" spans="1:1" x14ac:dyDescent="0.25">
      <c r="A55" s="11" t="s">
        <v>119</v>
      </c>
    </row>
    <row r="56" spans="1:1" x14ac:dyDescent="0.25">
      <c r="A56" s="11" t="s">
        <v>120</v>
      </c>
    </row>
  </sheetData>
  <mergeCells count="55">
    <mergeCell ref="A12:D12"/>
    <mergeCell ref="A15:D15"/>
    <mergeCell ref="A18:D18"/>
    <mergeCell ref="A22:D22"/>
    <mergeCell ref="B9:C9"/>
    <mergeCell ref="P10:Q10"/>
    <mergeCell ref="P13:Q13"/>
    <mergeCell ref="P15:Q15"/>
    <mergeCell ref="P23:Q23"/>
    <mergeCell ref="B7:C7"/>
    <mergeCell ref="B8:C8"/>
    <mergeCell ref="G13:G14"/>
    <mergeCell ref="G16:G17"/>
    <mergeCell ref="G19:G20"/>
    <mergeCell ref="B10:C10"/>
    <mergeCell ref="B11:C11"/>
    <mergeCell ref="B13:C13"/>
    <mergeCell ref="B14:C14"/>
    <mergeCell ref="B16:C16"/>
    <mergeCell ref="B17:C17"/>
    <mergeCell ref="B19:C19"/>
    <mergeCell ref="I11:K11"/>
    <mergeCell ref="I13:K13"/>
    <mergeCell ref="I16:K16"/>
    <mergeCell ref="I18:K18"/>
    <mergeCell ref="I4:K4"/>
    <mergeCell ref="I7:K7"/>
    <mergeCell ref="I9:K9"/>
    <mergeCell ref="B3:C3"/>
    <mergeCell ref="P1:T1"/>
    <mergeCell ref="I1:N1"/>
    <mergeCell ref="B6:C6"/>
    <mergeCell ref="A1:F1"/>
    <mergeCell ref="P4:Q4"/>
    <mergeCell ref="P6:Q6"/>
    <mergeCell ref="A4:D4"/>
    <mergeCell ref="B5:C5"/>
    <mergeCell ref="T32:T33"/>
    <mergeCell ref="I27:K27"/>
    <mergeCell ref="I34:K34"/>
    <mergeCell ref="I37:K37"/>
    <mergeCell ref="J41:N43"/>
    <mergeCell ref="I41:I43"/>
    <mergeCell ref="P31:Q31"/>
    <mergeCell ref="A26:A29"/>
    <mergeCell ref="B26:G29"/>
    <mergeCell ref="I24:K24"/>
    <mergeCell ref="T19:T22"/>
    <mergeCell ref="T27:T30"/>
    <mergeCell ref="P25:Q25"/>
    <mergeCell ref="B24:C24"/>
    <mergeCell ref="B25:C25"/>
    <mergeCell ref="B20:C20"/>
    <mergeCell ref="B21:C21"/>
    <mergeCell ref="B23:C23"/>
  </mergeCells>
  <conditionalFormatting sqref="D1:D1048576 K1:K1048576 Q1:Q1048576">
    <cfRule type="timePeriod" dxfId="6" priority="8" timePeriod="tomorrow">
      <formula>FLOOR(D1,1)=TODAY()+1</formula>
    </cfRule>
    <cfRule type="timePeriod" dxfId="5" priority="7" timePeriod="nextWeek">
      <formula>AND(ROUNDDOWN(D1,0)-TODAY()&gt;(7-WEEKDAY(TODAY())),ROUNDDOWN(D1,0)-TODAY()&lt;(15-WEEKDAY(TODAY())))</formula>
    </cfRule>
    <cfRule type="timePeriod" dxfId="4" priority="4" timePeriod="thisWeek">
      <formula>AND(TODAY()-ROUNDDOWN(D1,0)&lt;=WEEKDAY(TODAY())-1,ROUNDDOWN(D1,0)-TODAY()&lt;=7-WEEKDAY(TODAY()))</formula>
    </cfRule>
  </conditionalFormatting>
  <conditionalFormatting sqref="D5:D25 K5:K40 Q5:Q33">
    <cfRule type="cellIs" dxfId="3" priority="2" operator="lessThan">
      <formula>TODAY()</formula>
    </cfRule>
    <cfRule type="cellIs" dxfId="2" priority="1" operator="equal">
      <formula>TODAY()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465BEC49-CA72-41A2-92DB-B0ED3EAD9B98}">
            <xm:f>NOT(ISERROR(SEARCH("+",E1)))</xm:f>
            <xm:f>"+"</xm:f>
            <x14:dxf>
              <font>
                <color theme="0"/>
              </font>
              <fill>
                <patternFill patternType="gray125">
                  <fgColor auto="1"/>
                  <bgColor rgb="FF00B050"/>
                </patternFill>
              </fill>
            </x14:dxf>
          </x14:cfRule>
          <x14:cfRule type="containsText" priority="9" operator="containsText" id="{54D90493-65D9-4136-BDC6-CF775A25C7B3}">
            <xm:f>NOT(ISERROR(SEARCH("-",E1)))</xm:f>
            <xm:f>"-"</xm:f>
            <x14:dxf>
              <font>
                <color theme="0"/>
              </font>
              <fill>
                <patternFill patternType="lightGray">
                  <bgColor rgb="FFFF0000"/>
                </patternFill>
              </fill>
            </x14:dxf>
          </x14:cfRule>
          <xm:sqref>E1:E1048576 L1:L1048576 R1:R1048576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39"/>
  <sheetViews>
    <sheetView zoomScale="175" zoomScaleNormal="175" workbookViewId="0">
      <selection activeCell="L5" sqref="L5"/>
    </sheetView>
  </sheetViews>
  <sheetFormatPr defaultRowHeight="15" x14ac:dyDescent="0.25"/>
  <cols>
    <col min="1" max="1" width="6.5703125" bestFit="1" customWidth="1"/>
    <col min="2" max="2" width="8.42578125" bestFit="1" customWidth="1"/>
    <col min="3" max="3" width="5.42578125" bestFit="1" customWidth="1"/>
    <col min="4" max="4" width="7.85546875" bestFit="1" customWidth="1"/>
    <col min="5" max="5" width="6.28515625" bestFit="1" customWidth="1"/>
    <col min="6" max="6" width="5.7109375" bestFit="1" customWidth="1"/>
    <col min="7" max="7" width="5.42578125" customWidth="1"/>
    <col min="8" max="8" width="8.7109375" bestFit="1" customWidth="1"/>
    <col min="9" max="9" width="10.42578125" bestFit="1" customWidth="1"/>
    <col min="10" max="10" width="14.28515625" bestFit="1" customWidth="1"/>
    <col min="15" max="15" width="6.28515625" customWidth="1"/>
    <col min="16" max="16" width="6.85546875" hidden="1" customWidth="1"/>
    <col min="17" max="17" width="5.28515625" hidden="1" customWidth="1"/>
    <col min="18" max="18" width="4.5703125" hidden="1" customWidth="1"/>
    <col min="20" max="22" width="0" hidden="1" customWidth="1"/>
  </cols>
  <sheetData>
    <row r="1" spans="1:22" ht="15.75" thickBot="1" x14ac:dyDescent="0.3">
      <c r="A1" s="87" t="s">
        <v>123</v>
      </c>
      <c r="B1" s="87"/>
      <c r="C1" s="87"/>
      <c r="D1" s="87"/>
      <c r="E1" s="87"/>
      <c r="F1" s="85" t="s">
        <v>137</v>
      </c>
      <c r="G1" s="86"/>
      <c r="H1" s="86"/>
      <c r="I1" s="85" t="s">
        <v>144</v>
      </c>
      <c r="J1" s="86"/>
      <c r="P1" s="1" t="s">
        <v>131</v>
      </c>
      <c r="Q1" s="1" t="s">
        <v>132</v>
      </c>
      <c r="R1" s="1" t="s">
        <v>133</v>
      </c>
      <c r="T1" s="1" t="s">
        <v>131</v>
      </c>
      <c r="U1" s="1" t="s">
        <v>132</v>
      </c>
      <c r="V1" s="1" t="s">
        <v>133</v>
      </c>
    </row>
    <row r="2" spans="1:22" ht="15.75" thickTop="1" x14ac:dyDescent="0.25">
      <c r="A2" s="7" t="s">
        <v>136</v>
      </c>
      <c r="B2" s="7" t="s">
        <v>140</v>
      </c>
      <c r="C2" s="42" t="s">
        <v>116</v>
      </c>
      <c r="D2" s="40" t="s">
        <v>141</v>
      </c>
      <c r="E2" s="52" t="s">
        <v>9</v>
      </c>
      <c r="F2" s="2" t="s">
        <v>143</v>
      </c>
      <c r="G2" s="2" t="s">
        <v>138</v>
      </c>
      <c r="H2" s="2" t="s">
        <v>139</v>
      </c>
      <c r="I2" s="47" t="s">
        <v>145</v>
      </c>
      <c r="J2" s="47" t="s">
        <v>146</v>
      </c>
      <c r="P2" s="11">
        <f>IF(ISBLANK('Class Completion'!F4),0, 'Class Completion'!G4)</f>
        <v>0</v>
      </c>
      <c r="Q2" s="11">
        <f>IF(ISBLANK('Class Completion'!M4),0, 'Class Completion'!N4)</f>
        <v>0</v>
      </c>
      <c r="R2" s="11">
        <f>IF(ISBLANK('Class Completion'!S4),0, 'Class Completion'!T4)</f>
        <v>0</v>
      </c>
      <c r="T2" s="11">
        <f>IF(ISNUMBER('Class Completion'!G4), 'Class Completion'!E4, 0)</f>
        <v>0</v>
      </c>
      <c r="U2" s="11">
        <f>IF(ISNUMBER('Class Completion'!N4), 'Class Completion'!L4, 0)</f>
        <v>0</v>
      </c>
      <c r="V2" s="11">
        <f>IF(ISNUMBER('Class Completion'!T4), 'Class Completion'!R4, 0)</f>
        <v>0</v>
      </c>
    </row>
    <row r="3" spans="1:22" ht="15.75" thickBot="1" x14ac:dyDescent="0.3">
      <c r="A3" s="3">
        <f>SUM('Class Completion'!F4:F25)</f>
        <v>20</v>
      </c>
      <c r="B3" s="3">
        <f>SUM(P2:P23)</f>
        <v>20</v>
      </c>
      <c r="C3" s="43">
        <f>SUM('Class Completion'!G4:G25)</f>
        <v>300</v>
      </c>
      <c r="D3" s="41">
        <f>A3/B3</f>
        <v>1</v>
      </c>
      <c r="E3" s="53" t="str">
        <f>IF(D3=1,"A+",IF(D3&gt;=0.9,"A",IF(D3&gt;=0.8,"B",IF(D3&gt;=0.7,"C",IF(D3&gt;=0.6,"D",IF(D3&lt;0.6,"F"))))))</f>
        <v>A+</v>
      </c>
      <c r="F3" s="3">
        <f>COUNTIF(T2:T23,"+")</f>
        <v>2</v>
      </c>
      <c r="G3" s="3">
        <f>COUNT('Class Completion'!G4:G25)-F3-H3</f>
        <v>9</v>
      </c>
      <c r="H3" s="3">
        <f>COUNTIF(T2:T23,"-")</f>
        <v>0</v>
      </c>
      <c r="I3" s="49">
        <f>C3-B3</f>
        <v>280</v>
      </c>
      <c r="J3" s="50">
        <f>(I3+A3)/C3</f>
        <v>1</v>
      </c>
      <c r="P3" s="11">
        <f>IF(ISBLANK('Class Completion'!F5),0, 'Class Completion'!G5)</f>
        <v>0</v>
      </c>
      <c r="Q3" s="11">
        <f>IF(ISBLANK('Class Completion'!M5),0, 'Class Completion'!N5)</f>
        <v>0</v>
      </c>
      <c r="R3" s="11">
        <f>IF(ISBLANK('Class Completion'!S5),0, 'Class Completion'!T5)</f>
        <v>0</v>
      </c>
      <c r="T3" s="11">
        <f>IF(ISNUMBER('Class Completion'!G5), 'Class Completion'!E5, 0)</f>
        <v>0</v>
      </c>
      <c r="U3" s="11">
        <f>IF(ISNUMBER('Class Completion'!N5), 'Class Completion'!L5, 0)</f>
        <v>0</v>
      </c>
      <c r="V3" s="11">
        <f>IF(ISNUMBER('Class Completion'!T5), 'Class Completion'!R5, 0)</f>
        <v>0</v>
      </c>
    </row>
    <row r="4" spans="1:22" ht="15.75" thickTop="1" x14ac:dyDescent="0.25">
      <c r="P4" s="11">
        <f>IF(ISBLANK('Class Completion'!F6),0, 'Class Completion'!G6)</f>
        <v>0</v>
      </c>
      <c r="Q4" s="11">
        <f>IF(ISBLANK('Class Completion'!M6),0, 'Class Completion'!N6)</f>
        <v>0</v>
      </c>
      <c r="R4" s="11">
        <f>IF(ISBLANK('Class Completion'!S6),0, 'Class Completion'!T6)</f>
        <v>0</v>
      </c>
      <c r="T4" s="11">
        <f>IF(ISNUMBER('Class Completion'!G6), 'Class Completion'!E6, 0)</f>
        <v>0</v>
      </c>
      <c r="U4" s="11">
        <f>IF(ISNUMBER('Class Completion'!N6), 'Class Completion'!L6, 0)</f>
        <v>0</v>
      </c>
      <c r="V4" s="11">
        <f>IF(ISNUMBER('Class Completion'!T6), 'Class Completion'!R6, 0)</f>
        <v>0</v>
      </c>
    </row>
    <row r="5" spans="1:22" ht="15.75" thickBot="1" x14ac:dyDescent="0.3">
      <c r="A5" s="87" t="s">
        <v>0</v>
      </c>
      <c r="B5" s="87"/>
      <c r="C5" s="87"/>
      <c r="D5" s="87"/>
      <c r="E5" s="87"/>
      <c r="F5" s="85" t="s">
        <v>137</v>
      </c>
      <c r="G5" s="86"/>
      <c r="H5" s="86"/>
      <c r="I5" s="85" t="s">
        <v>144</v>
      </c>
      <c r="J5" s="86"/>
      <c r="P5" s="11">
        <f>IF(ISBLANK('Class Completion'!F7),0, 'Class Completion'!G7)</f>
        <v>10</v>
      </c>
      <c r="Q5" s="11">
        <f>IF(ISBLANK('Class Completion'!M7),0, 'Class Completion'!N7)</f>
        <v>0</v>
      </c>
      <c r="R5" s="11">
        <f>IF(ISBLANK('Class Completion'!S7),0, 'Class Completion'!T7)</f>
        <v>0</v>
      </c>
      <c r="T5" s="11" t="str">
        <f>IF(ISNUMBER('Class Completion'!G7), 'Class Completion'!E7, 0)</f>
        <v>+</v>
      </c>
      <c r="U5" s="11">
        <f>IF(ISNUMBER('Class Completion'!N7), 'Class Completion'!L7, 0)</f>
        <v>0</v>
      </c>
      <c r="V5" s="11">
        <f>IF(ISNUMBER('Class Completion'!T7), 'Class Completion'!R7, 0)</f>
        <v>0</v>
      </c>
    </row>
    <row r="6" spans="1:22" ht="15.75" thickTop="1" x14ac:dyDescent="0.25">
      <c r="A6" s="7" t="s">
        <v>136</v>
      </c>
      <c r="B6" s="7" t="s">
        <v>140</v>
      </c>
      <c r="C6" s="42" t="s">
        <v>116</v>
      </c>
      <c r="D6" s="40" t="s">
        <v>141</v>
      </c>
      <c r="E6" s="52" t="s">
        <v>9</v>
      </c>
      <c r="F6" s="2" t="s">
        <v>143</v>
      </c>
      <c r="G6" s="2" t="s">
        <v>138</v>
      </c>
      <c r="H6" s="2" t="s">
        <v>139</v>
      </c>
      <c r="I6" s="48" t="s">
        <v>145</v>
      </c>
      <c r="J6" s="47" t="s">
        <v>146</v>
      </c>
      <c r="P6" s="11">
        <f>IF(ISBLANK('Class Completion'!F8),0, 'Class Completion'!G8)</f>
        <v>10</v>
      </c>
      <c r="Q6" s="11">
        <f>IF(ISBLANK('Class Completion'!M8),0, 'Class Completion'!N8)</f>
        <v>0</v>
      </c>
      <c r="R6" s="11">
        <f>IF(ISBLANK('Class Completion'!S8),0, 'Class Completion'!T8)</f>
        <v>0</v>
      </c>
      <c r="T6" s="11" t="str">
        <f>IF(ISNUMBER('Class Completion'!G8), 'Class Completion'!E8, 0)</f>
        <v>+</v>
      </c>
      <c r="U6" s="11">
        <f>IF(ISNUMBER('Class Completion'!N8), 'Class Completion'!L8, 0)</f>
        <v>0</v>
      </c>
      <c r="V6" s="11">
        <f>IF(ISNUMBER('Class Completion'!T8), 'Class Completion'!R8, 0)</f>
        <v>0</v>
      </c>
    </row>
    <row r="7" spans="1:22" ht="15.75" thickBot="1" x14ac:dyDescent="0.3">
      <c r="A7" s="3">
        <f>SUM('Class Completion'!M4:M40)</f>
        <v>0</v>
      </c>
      <c r="B7" s="3">
        <f>SUM(Q2:Q39)</f>
        <v>0</v>
      </c>
      <c r="C7" s="43">
        <f>SUM('Class Completion'!N4:N40)</f>
        <v>210</v>
      </c>
      <c r="D7" s="41">
        <f>IF(B7=0,1,A7/B7)</f>
        <v>1</v>
      </c>
      <c r="E7" s="53" t="str">
        <f>IF(D7=1,"A+",IF(D7&gt;=0.9,"A",IF(D7&gt;=0.8,"B",IF(D7&gt;=0.7,"C",IF(D7&gt;=0.6,"D",IF(D7&lt;0.6,"F"))))))</f>
        <v>A+</v>
      </c>
      <c r="F7" s="44">
        <f>COUNTIF(U2:U38, "+")</f>
        <v>0</v>
      </c>
      <c r="G7" s="44">
        <f>COUNT('Class Completion'!N4:N40)-F7-H7</f>
        <v>20</v>
      </c>
      <c r="H7" s="3">
        <f>COUNTIF(U2:U38, "-")</f>
        <v>0</v>
      </c>
      <c r="I7" s="49">
        <f>C7-B7</f>
        <v>210</v>
      </c>
      <c r="J7" s="50">
        <f>(I7+A7)/C7</f>
        <v>1</v>
      </c>
      <c r="K7" s="45"/>
      <c r="L7" s="46"/>
      <c r="P7" s="11">
        <f>IF(ISBLANK('Class Completion'!F9),0, 'Class Completion'!G9)</f>
        <v>0</v>
      </c>
      <c r="Q7" s="11">
        <f>IF(ISBLANK('Class Completion'!M9),0, 'Class Completion'!N9)</f>
        <v>0</v>
      </c>
      <c r="R7" s="11">
        <f>IF(ISBLANK('Class Completion'!S9),0, 'Class Completion'!T9)</f>
        <v>0</v>
      </c>
      <c r="T7" s="11">
        <f>IF(ISNUMBER('Class Completion'!G9), 'Class Completion'!E9, 0)</f>
        <v>0</v>
      </c>
      <c r="U7" s="11">
        <f>IF(ISNUMBER('Class Completion'!N9), 'Class Completion'!L9, 0)</f>
        <v>0</v>
      </c>
      <c r="V7" s="11">
        <f>IF(ISNUMBER('Class Completion'!T9), 'Class Completion'!R9, 0)</f>
        <v>0</v>
      </c>
    </row>
    <row r="8" spans="1:22" ht="15.75" thickTop="1" x14ac:dyDescent="0.25">
      <c r="P8" s="11">
        <f>IF(ISBLANK('Class Completion'!F10),0, 'Class Completion'!G10)</f>
        <v>0</v>
      </c>
      <c r="Q8" s="11">
        <f>IF(ISBLANK('Class Completion'!M10),0, 'Class Completion'!N10)</f>
        <v>0</v>
      </c>
      <c r="R8" s="11">
        <f>IF(ISBLANK('Class Completion'!S10),0, 'Class Completion'!T10)</f>
        <v>0</v>
      </c>
      <c r="T8" s="11">
        <f>IF(ISNUMBER('Class Completion'!G10), 'Class Completion'!E10, 0)</f>
        <v>0</v>
      </c>
      <c r="U8" s="11">
        <f>IF(ISNUMBER('Class Completion'!N10), 'Class Completion'!L10, 0)</f>
        <v>0</v>
      </c>
      <c r="V8" s="11">
        <f>IF(ISNUMBER('Class Completion'!T10), 'Class Completion'!R10, 0)</f>
        <v>0</v>
      </c>
    </row>
    <row r="9" spans="1:22" ht="15.75" thickBot="1" x14ac:dyDescent="0.3">
      <c r="A9" s="87" t="s">
        <v>1</v>
      </c>
      <c r="B9" s="87"/>
      <c r="C9" s="87"/>
      <c r="D9" s="87"/>
      <c r="E9" s="87"/>
      <c r="F9" s="85" t="s">
        <v>137</v>
      </c>
      <c r="G9" s="86"/>
      <c r="H9" s="86"/>
      <c r="I9" s="85" t="s">
        <v>144</v>
      </c>
      <c r="J9" s="86"/>
      <c r="P9" s="11">
        <f>IF(ISBLANK('Class Completion'!F11),0, 'Class Completion'!G11)</f>
        <v>0</v>
      </c>
      <c r="Q9" s="11">
        <f>IF(ISBLANK('Class Completion'!M11),0, 'Class Completion'!N11)</f>
        <v>0</v>
      </c>
      <c r="R9" s="11">
        <f>IF(ISBLANK('Class Completion'!S11),0, 'Class Completion'!T11)</f>
        <v>0</v>
      </c>
      <c r="T9" s="11">
        <f>IF(ISNUMBER('Class Completion'!G11), 'Class Completion'!E11, 0)</f>
        <v>0</v>
      </c>
      <c r="U9" s="11">
        <f>IF(ISNUMBER('Class Completion'!N11), 'Class Completion'!L11, 0)</f>
        <v>0</v>
      </c>
      <c r="V9" s="11">
        <f>IF(ISNUMBER('Class Completion'!T11), 'Class Completion'!R11, 0)</f>
        <v>0</v>
      </c>
    </row>
    <row r="10" spans="1:22" ht="15.75" thickTop="1" x14ac:dyDescent="0.25">
      <c r="A10" s="7" t="s">
        <v>136</v>
      </c>
      <c r="B10" s="7" t="s">
        <v>140</v>
      </c>
      <c r="C10" s="42" t="s">
        <v>116</v>
      </c>
      <c r="D10" s="40" t="s">
        <v>141</v>
      </c>
      <c r="E10" s="52" t="s">
        <v>9</v>
      </c>
      <c r="F10" s="2" t="s">
        <v>143</v>
      </c>
      <c r="G10" s="2" t="s">
        <v>138</v>
      </c>
      <c r="H10" s="2" t="s">
        <v>139</v>
      </c>
      <c r="I10" s="48" t="s">
        <v>145</v>
      </c>
      <c r="J10" s="47" t="s">
        <v>146</v>
      </c>
      <c r="P10" s="11">
        <f>IF(ISBLANK('Class Completion'!F12),0, 'Class Completion'!G12)</f>
        <v>0</v>
      </c>
      <c r="Q10" s="11">
        <f>IF(ISBLANK('Class Completion'!M12),0, 'Class Completion'!N12)</f>
        <v>0</v>
      </c>
      <c r="R10" s="11">
        <f>IF(ISBLANK('Class Completion'!S12),0, 'Class Completion'!T12)</f>
        <v>0</v>
      </c>
      <c r="T10" s="11">
        <f>IF(ISNUMBER('Class Completion'!G12), 'Class Completion'!E12, 0)</f>
        <v>0</v>
      </c>
      <c r="U10" s="11">
        <f>IF(ISNUMBER('Class Completion'!N12), 'Class Completion'!L12, 0)</f>
        <v>0</v>
      </c>
      <c r="V10" s="11">
        <f>IF(ISNUMBER('Class Completion'!T12), 'Class Completion'!R12, 0)</f>
        <v>0</v>
      </c>
    </row>
    <row r="11" spans="1:22" ht="15.75" thickBot="1" x14ac:dyDescent="0.3">
      <c r="A11" s="3">
        <f>SUM('Class Completion'!S4:S33)</f>
        <v>0</v>
      </c>
      <c r="B11" s="3">
        <f>SUM(R2:R31)</f>
        <v>0</v>
      </c>
      <c r="C11" s="43">
        <f>SUM('Class Completion'!T4:T33)</f>
        <v>140</v>
      </c>
      <c r="D11" s="41">
        <f>IF(B11=0,1,A11/B11)</f>
        <v>1</v>
      </c>
      <c r="E11" s="53" t="str">
        <f>IF(D11=1,"A+",IF(D11&gt;=0.9,"A",IF(D11&gt;=0.8,"B",IF(D11&gt;=0.7,"C",IF(D11&gt;=0.6,"D",IF(D11&lt;0.6,"F"))))))</f>
        <v>A+</v>
      </c>
      <c r="F11" s="3">
        <f>COUNTIF(V2:V31, "+")</f>
        <v>0</v>
      </c>
      <c r="G11" s="3">
        <f>COUNT('Class Completion'!T4:T33)-F11-H11</f>
        <v>14</v>
      </c>
      <c r="H11" s="3">
        <f>COUNTIF(V2:V31, "-")</f>
        <v>0</v>
      </c>
      <c r="I11" s="49">
        <f>C11-B11</f>
        <v>140</v>
      </c>
      <c r="J11" s="50">
        <f>(I11+A11)/C11</f>
        <v>1</v>
      </c>
      <c r="P11" s="11">
        <f>IF(ISBLANK('Class Completion'!F13),0, 'Class Completion'!G13)</f>
        <v>0</v>
      </c>
      <c r="Q11" s="11">
        <f>IF(ISBLANK('Class Completion'!M13),0, 'Class Completion'!N13)</f>
        <v>0</v>
      </c>
      <c r="R11" s="11">
        <f>IF(ISBLANK('Class Completion'!S13),0, 'Class Completion'!T13)</f>
        <v>0</v>
      </c>
      <c r="T11" s="11">
        <f>IF(ISNUMBER('Class Completion'!G13), 'Class Completion'!E13, 0)</f>
        <v>0</v>
      </c>
      <c r="U11" s="11">
        <f>IF(ISNUMBER('Class Completion'!N13), 'Class Completion'!L13, 0)</f>
        <v>0</v>
      </c>
      <c r="V11" s="11">
        <f>IF(ISNUMBER('Class Completion'!T13), 'Class Completion'!R13, 0)</f>
        <v>0</v>
      </c>
    </row>
    <row r="12" spans="1:22" ht="15.75" thickTop="1" x14ac:dyDescent="0.25">
      <c r="F12" s="1"/>
      <c r="P12" s="11">
        <f>IF(ISBLANK('Class Completion'!F14),0, 'Class Completion'!G14)</f>
        <v>0</v>
      </c>
      <c r="Q12" s="11">
        <f>IF(ISBLANK('Class Completion'!M14),0, 'Class Completion'!N14)</f>
        <v>0</v>
      </c>
      <c r="R12" s="11">
        <f>IF(ISBLANK('Class Completion'!S14),0, 'Class Completion'!T14)</f>
        <v>0</v>
      </c>
      <c r="T12" s="11">
        <f>IF(ISNUMBER('Class Completion'!G14), 'Class Completion'!E14, 0)</f>
        <v>0</v>
      </c>
      <c r="U12" s="11">
        <f>IF(ISNUMBER('Class Completion'!N14), 'Class Completion'!L14, 0)</f>
        <v>0</v>
      </c>
      <c r="V12" s="11">
        <f>IF(ISNUMBER('Class Completion'!T14), 'Class Completion'!R14, 0)</f>
        <v>0</v>
      </c>
    </row>
    <row r="13" spans="1:22" x14ac:dyDescent="0.25">
      <c r="P13" s="11">
        <f>IF(ISBLANK('Class Completion'!F15),0, 'Class Completion'!G15)</f>
        <v>0</v>
      </c>
      <c r="Q13" s="11">
        <f>IF(ISBLANK('Class Completion'!M15),0, 'Class Completion'!N15)</f>
        <v>0</v>
      </c>
      <c r="R13" s="11">
        <f>IF(ISBLANK('Class Completion'!S15),0, 'Class Completion'!T15)</f>
        <v>0</v>
      </c>
      <c r="T13" s="11">
        <f>IF(ISNUMBER('Class Completion'!G15), 'Class Completion'!E15, 0)</f>
        <v>0</v>
      </c>
      <c r="U13" s="11">
        <f>IF(ISNUMBER('Class Completion'!N15), 'Class Completion'!L15, 0)</f>
        <v>0</v>
      </c>
      <c r="V13" s="11">
        <f>IF(ISNUMBER('Class Completion'!T15), 'Class Completion'!R15, 0)</f>
        <v>0</v>
      </c>
    </row>
    <row r="14" spans="1:22" x14ac:dyDescent="0.25">
      <c r="P14" s="11">
        <f>IF(ISBLANK('Class Completion'!F16),0, 'Class Completion'!G16)</f>
        <v>0</v>
      </c>
      <c r="Q14" s="11">
        <f>IF(ISBLANK('Class Completion'!M16),0, 'Class Completion'!N16)</f>
        <v>0</v>
      </c>
      <c r="R14" s="11">
        <f>IF(ISBLANK('Class Completion'!S16),0, 'Class Completion'!T16)</f>
        <v>0</v>
      </c>
      <c r="T14" s="11">
        <f>IF(ISNUMBER('Class Completion'!G16), 'Class Completion'!E16, 0)</f>
        <v>0</v>
      </c>
      <c r="U14" s="11">
        <f>IF(ISNUMBER('Class Completion'!N16), 'Class Completion'!L16, 0)</f>
        <v>0</v>
      </c>
      <c r="V14" s="11">
        <f>IF(ISNUMBER('Class Completion'!T16), 'Class Completion'!R16, 0)</f>
        <v>0</v>
      </c>
    </row>
    <row r="15" spans="1:22" x14ac:dyDescent="0.25">
      <c r="P15" s="11">
        <f>IF(ISBLANK('Class Completion'!F17),0, 'Class Completion'!G17)</f>
        <v>0</v>
      </c>
      <c r="Q15" s="11">
        <f>IF(ISBLANK('Class Completion'!M17),0, 'Class Completion'!N17)</f>
        <v>0</v>
      </c>
      <c r="R15" s="11">
        <f>IF(ISBLANK('Class Completion'!S17),0, 'Class Completion'!T17)</f>
        <v>0</v>
      </c>
      <c r="T15" s="11">
        <f>IF(ISNUMBER('Class Completion'!G17), 'Class Completion'!E17, 0)</f>
        <v>0</v>
      </c>
      <c r="U15" s="11">
        <f>IF(ISNUMBER('Class Completion'!N17), 'Class Completion'!L17, 0)</f>
        <v>0</v>
      </c>
      <c r="V15" s="11">
        <f>IF(ISNUMBER('Class Completion'!T17), 'Class Completion'!R17, 0)</f>
        <v>0</v>
      </c>
    </row>
    <row r="16" spans="1:22" x14ac:dyDescent="0.25">
      <c r="P16" s="11">
        <f>IF(ISBLANK('Class Completion'!F18),0, 'Class Completion'!G18)</f>
        <v>0</v>
      </c>
      <c r="Q16" s="11">
        <f>IF(ISBLANK('Class Completion'!M18),0, 'Class Completion'!N18)</f>
        <v>0</v>
      </c>
      <c r="R16" s="11">
        <f>IF(ISBLANK('Class Completion'!S18),0, 'Class Completion'!T18)</f>
        <v>0</v>
      </c>
      <c r="T16" s="11">
        <f>IF(ISNUMBER('Class Completion'!G18), 'Class Completion'!E18, 0)</f>
        <v>0</v>
      </c>
      <c r="U16" s="11">
        <f>IF(ISNUMBER('Class Completion'!N18), 'Class Completion'!L18, 0)</f>
        <v>0</v>
      </c>
      <c r="V16" s="11">
        <f>IF(ISNUMBER('Class Completion'!T18), 'Class Completion'!R18, 0)</f>
        <v>0</v>
      </c>
    </row>
    <row r="17" spans="16:22" x14ac:dyDescent="0.25">
      <c r="P17" s="11">
        <f>IF(ISBLANK('Class Completion'!F19),0, 'Class Completion'!G19)</f>
        <v>0</v>
      </c>
      <c r="Q17" s="11">
        <f>IF(ISBLANK('Class Completion'!M19),0, 'Class Completion'!N19)</f>
        <v>0</v>
      </c>
      <c r="R17" s="11">
        <f>IF(ISBLANK('Class Completion'!S19),0, 'Class Completion'!T19)</f>
        <v>0</v>
      </c>
      <c r="T17" s="11">
        <f>IF(ISNUMBER('Class Completion'!G19), 'Class Completion'!E19, 0)</f>
        <v>0</v>
      </c>
      <c r="U17" s="11">
        <f>IF(ISNUMBER('Class Completion'!N19), 'Class Completion'!L19, 0)</f>
        <v>0</v>
      </c>
      <c r="V17" s="11">
        <f>IF(ISNUMBER('Class Completion'!T19), 'Class Completion'!R19, 0)</f>
        <v>0</v>
      </c>
    </row>
    <row r="18" spans="16:22" x14ac:dyDescent="0.25">
      <c r="P18" s="11">
        <f>IF(ISBLANK('Class Completion'!F20),0, 'Class Completion'!G20)</f>
        <v>0</v>
      </c>
      <c r="Q18" s="11">
        <f>IF(ISBLANK('Class Completion'!M20),0, 'Class Completion'!N20)</f>
        <v>0</v>
      </c>
      <c r="R18" s="11">
        <f>IF(ISBLANK('Class Completion'!S20),0, 'Class Completion'!T20)</f>
        <v>0</v>
      </c>
      <c r="T18" s="11">
        <f>IF(ISNUMBER('Class Completion'!G20), 'Class Completion'!E20, 0)</f>
        <v>0</v>
      </c>
      <c r="U18" s="11">
        <f>IF(ISNUMBER('Class Completion'!N20), 'Class Completion'!L20, 0)</f>
        <v>0</v>
      </c>
      <c r="V18" s="11">
        <f>IF(ISNUMBER('Class Completion'!T20), 'Class Completion'!R20, 0)</f>
        <v>0</v>
      </c>
    </row>
    <row r="19" spans="16:22" x14ac:dyDescent="0.25">
      <c r="P19" s="11">
        <f>IF(ISBLANK('Class Completion'!F21),0, 'Class Completion'!G21)</f>
        <v>0</v>
      </c>
      <c r="Q19" s="11">
        <f>IF(ISBLANK('Class Completion'!M21),0, 'Class Completion'!N21)</f>
        <v>0</v>
      </c>
      <c r="R19" s="11">
        <f>IF(ISBLANK('Class Completion'!S21),0, 'Class Completion'!T21)</f>
        <v>0</v>
      </c>
      <c r="T19" s="11">
        <f>IF(ISNUMBER('Class Completion'!G21), 'Class Completion'!E21, 0)</f>
        <v>0</v>
      </c>
      <c r="U19" s="11">
        <f>IF(ISNUMBER('Class Completion'!N21), 'Class Completion'!L21, 0)</f>
        <v>0</v>
      </c>
      <c r="V19" s="11">
        <f>IF(ISNUMBER('Class Completion'!T21), 'Class Completion'!R21, 0)</f>
        <v>0</v>
      </c>
    </row>
    <row r="20" spans="16:22" x14ac:dyDescent="0.25">
      <c r="P20" s="11">
        <f>IF(ISBLANK('Class Completion'!F22),0, 'Class Completion'!G22)</f>
        <v>0</v>
      </c>
      <c r="Q20" s="11">
        <f>IF(ISBLANK('Class Completion'!M22),0, 'Class Completion'!N22)</f>
        <v>0</v>
      </c>
      <c r="R20" s="11">
        <f>IF(ISBLANK('Class Completion'!S22),0, 'Class Completion'!T22)</f>
        <v>0</v>
      </c>
      <c r="T20" s="11">
        <f>IF(ISNUMBER('Class Completion'!G22), 'Class Completion'!E22, 0)</f>
        <v>0</v>
      </c>
      <c r="U20" s="11">
        <f>IF(ISNUMBER('Class Completion'!N22), 'Class Completion'!L22, 0)</f>
        <v>0</v>
      </c>
      <c r="V20" s="11">
        <f>IF(ISNUMBER('Class Completion'!T22), 'Class Completion'!R22, 0)</f>
        <v>0</v>
      </c>
    </row>
    <row r="21" spans="16:22" x14ac:dyDescent="0.25">
      <c r="P21" s="11">
        <f>IF(ISBLANK('Class Completion'!F23),0, 'Class Completion'!G23)</f>
        <v>0</v>
      </c>
      <c r="Q21" s="11">
        <f>IF(ISBLANK('Class Completion'!M23),0, 'Class Completion'!N23)</f>
        <v>0</v>
      </c>
      <c r="R21" s="11">
        <f>IF(ISBLANK('Class Completion'!S23),0, 'Class Completion'!T23)</f>
        <v>0</v>
      </c>
      <c r="T21" s="11">
        <f>IF(ISNUMBER('Class Completion'!G23), 'Class Completion'!E23, 0)</f>
        <v>0</v>
      </c>
      <c r="U21" s="11">
        <f>IF(ISNUMBER('Class Completion'!N23), 'Class Completion'!L23, 0)</f>
        <v>0</v>
      </c>
      <c r="V21" s="11">
        <f>IF(ISNUMBER('Class Completion'!T23), 'Class Completion'!R23, 0)</f>
        <v>0</v>
      </c>
    </row>
    <row r="22" spans="16:22" x14ac:dyDescent="0.25">
      <c r="P22" s="11">
        <f>IF(ISBLANK('Class Completion'!F24),0, 'Class Completion'!G24)</f>
        <v>0</v>
      </c>
      <c r="Q22" s="11">
        <f>IF(ISBLANK('Class Completion'!M24),0, 'Class Completion'!N24)</f>
        <v>0</v>
      </c>
      <c r="R22" s="11">
        <f>IF(ISBLANK('Class Completion'!S24),0, 'Class Completion'!T24)</f>
        <v>0</v>
      </c>
      <c r="T22" s="11">
        <f>IF(ISNUMBER('Class Completion'!G24), 'Class Completion'!E24, 0)</f>
        <v>0</v>
      </c>
      <c r="U22" s="11">
        <f>IF(ISNUMBER('Class Completion'!N24), 'Class Completion'!L24, 0)</f>
        <v>0</v>
      </c>
      <c r="V22" s="11">
        <f>IF(ISNUMBER('Class Completion'!T24), 'Class Completion'!R24, 0)</f>
        <v>0</v>
      </c>
    </row>
    <row r="23" spans="16:22" x14ac:dyDescent="0.25">
      <c r="P23" s="11">
        <f>IF(ISBLANK('Class Completion'!F25),0, 'Class Completion'!G25)</f>
        <v>0</v>
      </c>
      <c r="Q23" s="11">
        <f>IF(ISBLANK('Class Completion'!M25),0, 'Class Completion'!N25)</f>
        <v>0</v>
      </c>
      <c r="R23" s="11">
        <f>IF(ISBLANK('Class Completion'!S25),0, 'Class Completion'!T25)</f>
        <v>0</v>
      </c>
      <c r="T23" s="11">
        <f>IF(ISNUMBER('Class Completion'!G25), 'Class Completion'!E25, 0)</f>
        <v>0</v>
      </c>
      <c r="U23" s="11">
        <f>IF(ISNUMBER('Class Completion'!N25), 'Class Completion'!L25, 0)</f>
        <v>0</v>
      </c>
      <c r="V23" s="11">
        <f>IF(ISNUMBER('Class Completion'!T25), 'Class Completion'!R25, 0)</f>
        <v>0</v>
      </c>
    </row>
    <row r="24" spans="16:22" x14ac:dyDescent="0.25">
      <c r="P24" s="12"/>
      <c r="Q24" s="11">
        <f>IF(ISBLANK('Class Completion'!M26),0, 'Class Completion'!N26)</f>
        <v>0</v>
      </c>
      <c r="R24" s="11">
        <f>IF(ISBLANK('Class Completion'!S26),0, 'Class Completion'!T26)</f>
        <v>0</v>
      </c>
      <c r="T24" s="12"/>
      <c r="U24" s="11">
        <f>IF(ISNUMBER('Class Completion'!N26), 'Class Completion'!L26, 0)</f>
        <v>0</v>
      </c>
      <c r="V24" s="11">
        <f>IF(ISNUMBER('Class Completion'!T26), 'Class Completion'!R26, 0)</f>
        <v>0</v>
      </c>
    </row>
    <row r="25" spans="16:22" x14ac:dyDescent="0.25">
      <c r="P25" s="12"/>
      <c r="Q25" s="11">
        <f>IF(ISBLANK('Class Completion'!M27),0, 'Class Completion'!N27)</f>
        <v>0</v>
      </c>
      <c r="R25" s="11">
        <f>IF(ISBLANK('Class Completion'!S27),0, 'Class Completion'!T27)</f>
        <v>0</v>
      </c>
      <c r="T25" s="12"/>
      <c r="U25" s="11">
        <f>IF(ISNUMBER('Class Completion'!N27), 'Class Completion'!L27, 0)</f>
        <v>0</v>
      </c>
      <c r="V25" s="11">
        <f>IF(ISNUMBER('Class Completion'!T27), 'Class Completion'!R27, 0)</f>
        <v>0</v>
      </c>
    </row>
    <row r="26" spans="16:22" x14ac:dyDescent="0.25">
      <c r="P26" s="12"/>
      <c r="Q26" s="11">
        <f>IF(ISBLANK('Class Completion'!M28),0, 'Class Completion'!N28)</f>
        <v>0</v>
      </c>
      <c r="R26" s="11">
        <f>IF(ISBLANK('Class Completion'!S28),0, 'Class Completion'!T28)</f>
        <v>0</v>
      </c>
      <c r="T26" s="12"/>
      <c r="U26" s="11">
        <f>IF(ISNUMBER('Class Completion'!N28), 'Class Completion'!L28, 0)</f>
        <v>0</v>
      </c>
      <c r="V26" s="11">
        <f>IF(ISNUMBER('Class Completion'!T28), 'Class Completion'!R28, 0)</f>
        <v>0</v>
      </c>
    </row>
    <row r="27" spans="16:22" x14ac:dyDescent="0.25">
      <c r="P27" s="12"/>
      <c r="Q27" s="11">
        <f>IF(ISBLANK('Class Completion'!M29),0, 'Class Completion'!N29)</f>
        <v>0</v>
      </c>
      <c r="R27" s="11">
        <f>IF(ISBLANK('Class Completion'!S29),0, 'Class Completion'!T29)</f>
        <v>0</v>
      </c>
      <c r="T27" s="12"/>
      <c r="U27" s="11">
        <f>IF(ISNUMBER('Class Completion'!N29), 'Class Completion'!L29, 0)</f>
        <v>0</v>
      </c>
      <c r="V27" s="11">
        <f>IF(ISNUMBER('Class Completion'!T29), 'Class Completion'!R29, 0)</f>
        <v>0</v>
      </c>
    </row>
    <row r="28" spans="16:22" x14ac:dyDescent="0.25">
      <c r="P28" s="12"/>
      <c r="Q28" s="11">
        <f>IF(ISBLANK('Class Completion'!M30),0, 'Class Completion'!N30)</f>
        <v>0</v>
      </c>
      <c r="R28" s="11">
        <f>IF(ISBLANK('Class Completion'!S30),0, 'Class Completion'!T30)</f>
        <v>0</v>
      </c>
      <c r="T28" s="12"/>
      <c r="U28" s="11">
        <f>IF(ISNUMBER('Class Completion'!N30), 'Class Completion'!L30, 0)</f>
        <v>0</v>
      </c>
      <c r="V28" s="11">
        <f>IF(ISNUMBER('Class Completion'!T30), 'Class Completion'!R30, 0)</f>
        <v>0</v>
      </c>
    </row>
    <row r="29" spans="16:22" x14ac:dyDescent="0.25">
      <c r="P29" s="12"/>
      <c r="Q29" s="11">
        <f>IF(ISBLANK('Class Completion'!M31),0, 'Class Completion'!N31)</f>
        <v>0</v>
      </c>
      <c r="R29" s="11">
        <f>IF(ISBLANK('Class Completion'!S31),0, 'Class Completion'!T31)</f>
        <v>0</v>
      </c>
      <c r="T29" s="12"/>
      <c r="U29" s="11">
        <f>IF(ISNUMBER('Class Completion'!N31), 'Class Completion'!L31, 0)</f>
        <v>0</v>
      </c>
      <c r="V29" s="11">
        <f>IF(ISNUMBER('Class Completion'!T31), 'Class Completion'!R31, 0)</f>
        <v>0</v>
      </c>
    </row>
    <row r="30" spans="16:22" x14ac:dyDescent="0.25">
      <c r="P30" s="12"/>
      <c r="Q30" s="11">
        <f>IF(ISBLANK('Class Completion'!M32),0, 'Class Completion'!N32)</f>
        <v>0</v>
      </c>
      <c r="R30" s="11">
        <f>IF(ISBLANK('Class Completion'!S32),0, 'Class Completion'!T32)</f>
        <v>0</v>
      </c>
      <c r="T30" s="12"/>
      <c r="U30" s="11">
        <f>IF(ISNUMBER('Class Completion'!N32), 'Class Completion'!L32, 0)</f>
        <v>0</v>
      </c>
      <c r="V30" s="11">
        <f>IF(ISNUMBER('Class Completion'!T32), 'Class Completion'!R32, 0)</f>
        <v>0</v>
      </c>
    </row>
    <row r="31" spans="16:22" x14ac:dyDescent="0.25">
      <c r="P31" s="12"/>
      <c r="Q31" s="11">
        <f>IF(ISBLANK('Class Completion'!M33),0, 'Class Completion'!N33)</f>
        <v>0</v>
      </c>
      <c r="R31" s="11">
        <f>IF(ISBLANK('Class Completion'!S33),0, 'Class Completion'!T33)</f>
        <v>0</v>
      </c>
      <c r="T31" s="12"/>
      <c r="U31" s="11">
        <f>IF(ISNUMBER('Class Completion'!N33), 'Class Completion'!L33, 0)</f>
        <v>0</v>
      </c>
      <c r="V31" s="11">
        <f>IF(ISNUMBER('Class Completion'!T33), 'Class Completion'!R33, 0)</f>
        <v>0</v>
      </c>
    </row>
    <row r="32" spans="16:22" x14ac:dyDescent="0.25">
      <c r="P32" s="12"/>
      <c r="Q32" s="11">
        <f>IF(ISBLANK('Class Completion'!M34),0, 'Class Completion'!N34)</f>
        <v>0</v>
      </c>
      <c r="R32" s="12"/>
      <c r="T32" s="12"/>
      <c r="U32" s="11">
        <f>IF(ISNUMBER('Class Completion'!N34), 'Class Completion'!L34, 0)</f>
        <v>0</v>
      </c>
      <c r="V32" s="12"/>
    </row>
    <row r="33" spans="16:22" x14ac:dyDescent="0.25">
      <c r="P33" s="12"/>
      <c r="Q33" s="11">
        <f>IF(ISBLANK('Class Completion'!M35),0, 'Class Completion'!N35)</f>
        <v>0</v>
      </c>
      <c r="R33" s="12"/>
      <c r="T33" s="12"/>
      <c r="U33" s="11">
        <f>IF(ISNUMBER('Class Completion'!N35), 'Class Completion'!L35, 0)</f>
        <v>0</v>
      </c>
      <c r="V33" s="12"/>
    </row>
    <row r="34" spans="16:22" x14ac:dyDescent="0.25">
      <c r="P34" s="12"/>
      <c r="Q34" s="11">
        <f>IF(ISBLANK('Class Completion'!M36),0, 'Class Completion'!N36)</f>
        <v>0</v>
      </c>
      <c r="R34" s="12"/>
      <c r="T34" s="12"/>
      <c r="U34" s="11">
        <f>IF(ISNUMBER('Class Completion'!N36), 'Class Completion'!L36, 0)</f>
        <v>0</v>
      </c>
      <c r="V34" s="12"/>
    </row>
    <row r="35" spans="16:22" x14ac:dyDescent="0.25">
      <c r="P35" s="12"/>
      <c r="Q35" s="11">
        <f>IF(ISBLANK('Class Completion'!M37),0, 'Class Completion'!N37)</f>
        <v>0</v>
      </c>
      <c r="R35" s="12"/>
      <c r="T35" s="12"/>
      <c r="U35" s="11">
        <f>IF(ISNUMBER('Class Completion'!N37), 'Class Completion'!L37, 0)</f>
        <v>0</v>
      </c>
      <c r="V35" s="12"/>
    </row>
    <row r="36" spans="16:22" x14ac:dyDescent="0.25">
      <c r="P36" s="12"/>
      <c r="Q36" s="11">
        <f>IF(ISBLANK('Class Completion'!M38),0, 'Class Completion'!N38)</f>
        <v>0</v>
      </c>
      <c r="R36" s="12"/>
      <c r="T36" s="12"/>
      <c r="U36" s="11">
        <f>IF(ISNUMBER('Class Completion'!N38), 'Class Completion'!L38, 0)</f>
        <v>0</v>
      </c>
      <c r="V36" s="12"/>
    </row>
    <row r="37" spans="16:22" x14ac:dyDescent="0.25">
      <c r="P37" s="12"/>
      <c r="Q37" s="11">
        <f>IF(ISBLANK('Class Completion'!M39),0, 'Class Completion'!N39)</f>
        <v>0</v>
      </c>
      <c r="R37" s="12"/>
      <c r="T37" s="12"/>
      <c r="U37" s="11">
        <f>IF(ISNUMBER('Class Completion'!N39), 'Class Completion'!L39, 0)</f>
        <v>0</v>
      </c>
      <c r="V37" s="12"/>
    </row>
    <row r="38" spans="16:22" x14ac:dyDescent="0.25">
      <c r="P38" s="12"/>
      <c r="Q38" s="11">
        <f>IF(ISBLANK('Class Completion'!M40),0, 'Class Completion'!N40)</f>
        <v>0</v>
      </c>
      <c r="R38" s="12"/>
      <c r="T38" s="12"/>
      <c r="U38" s="11">
        <f>IF(ISNUMBER('Class Completion'!N40), 'Class Completion'!L40, 0)</f>
        <v>0</v>
      </c>
      <c r="V38" s="12"/>
    </row>
    <row r="39" spans="16:22" x14ac:dyDescent="0.25">
      <c r="P39" s="12"/>
      <c r="Q39" s="11">
        <f>IF(ISBLANK('Class Completion'!M41),0, 'Class Completion'!N41)</f>
        <v>0</v>
      </c>
      <c r="R39" s="12"/>
    </row>
  </sheetData>
  <mergeCells count="9">
    <mergeCell ref="I1:J1"/>
    <mergeCell ref="I9:J9"/>
    <mergeCell ref="A1:E1"/>
    <mergeCell ref="F1:H1"/>
    <mergeCell ref="F5:H5"/>
    <mergeCell ref="F9:H9"/>
    <mergeCell ref="A9:E9"/>
    <mergeCell ref="A5:E5"/>
    <mergeCell ref="I5:J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0:A22"/>
  <sheetViews>
    <sheetView zoomScale="190" zoomScaleNormal="190" workbookViewId="0">
      <selection activeCell="B5" sqref="B5"/>
    </sheetView>
  </sheetViews>
  <sheetFormatPr defaultRowHeight="15" x14ac:dyDescent="0.25"/>
  <sheetData>
    <row r="20" spans="1:1" x14ac:dyDescent="0.25">
      <c r="A20" s="1"/>
    </row>
    <row r="21" spans="1:1" x14ac:dyDescent="0.25">
      <c r="A21" s="1"/>
    </row>
    <row r="22" spans="1:1" x14ac:dyDescent="0.25">
      <c r="A2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Class Completion</vt:lpstr>
      <vt:lpstr>Grades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</dc:creator>
  <cp:lastModifiedBy>Duke</cp:lastModifiedBy>
  <cp:lastPrinted>2013-08-25T01:41:32Z</cp:lastPrinted>
  <dcterms:created xsi:type="dcterms:W3CDTF">2013-08-22T08:01:17Z</dcterms:created>
  <dcterms:modified xsi:type="dcterms:W3CDTF">2013-08-25T07:29:56Z</dcterms:modified>
</cp:coreProperties>
</file>