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10" windowWidth="14055" windowHeight="6345"/>
  </bookViews>
  <sheets>
    <sheet name="Revised Rules" sheetId="1" r:id="rId1"/>
    <sheet name="Base Sheet" sheetId="2" r:id="rId2"/>
  </sheets>
  <calcPr calcId="145621"/>
</workbook>
</file>

<file path=xl/calcChain.xml><?xml version="1.0" encoding="utf-8"?>
<calcChain xmlns="http://schemas.openxmlformats.org/spreadsheetml/2006/main">
  <c r="E22" i="1" l="1"/>
  <c r="C16" i="1" l="1"/>
  <c r="G13" i="1" s="1"/>
  <c r="O26" i="2"/>
  <c r="K26" i="2"/>
  <c r="J25" i="2"/>
  <c r="C22" i="2"/>
  <c r="D19" i="2"/>
  <c r="C18" i="2"/>
  <c r="G17" i="2"/>
  <c r="C17" i="2"/>
  <c r="J21" i="2" s="1"/>
  <c r="C16" i="2"/>
  <c r="L26" i="2" s="1"/>
  <c r="N26" i="2" s="1"/>
  <c r="J15" i="2"/>
  <c r="C15" i="2"/>
  <c r="J23" i="2" s="1"/>
  <c r="C14" i="2"/>
  <c r="J24" i="2" s="1"/>
  <c r="J13" i="2"/>
  <c r="C13" i="2"/>
  <c r="J16" i="2" s="1"/>
  <c r="J12" i="2"/>
  <c r="C12" i="2"/>
  <c r="J18" i="2" s="1"/>
  <c r="P27" i="1"/>
  <c r="O27" i="1"/>
  <c r="N27" i="1"/>
  <c r="K27" i="1"/>
  <c r="E19" i="1"/>
  <c r="D19" i="1"/>
  <c r="C18" i="1"/>
  <c r="C17" i="1"/>
  <c r="G17" i="1" s="1"/>
  <c r="C15" i="1"/>
  <c r="C14" i="1"/>
  <c r="P43" i="1" s="1"/>
  <c r="C13" i="1"/>
  <c r="J16" i="1" s="1"/>
  <c r="C12" i="1"/>
  <c r="P35" i="1" s="1"/>
  <c r="J22" i="1" l="1"/>
  <c r="J21" i="1"/>
  <c r="G16" i="1"/>
  <c r="C22" i="1"/>
  <c r="O61" i="1" s="1"/>
  <c r="P44" i="1"/>
  <c r="J25" i="1"/>
  <c r="J12" i="1"/>
  <c r="J19" i="1"/>
  <c r="P38" i="1"/>
  <c r="G12" i="1"/>
  <c r="J13" i="1"/>
  <c r="J15" i="1"/>
  <c r="J18" i="1"/>
  <c r="J20" i="1"/>
  <c r="J23" i="1"/>
  <c r="L27" i="1"/>
  <c r="M27" i="1" s="1"/>
  <c r="P39" i="1"/>
  <c r="J17" i="2"/>
  <c r="J19" i="2"/>
  <c r="J22" i="2"/>
  <c r="J14" i="1"/>
  <c r="J17" i="1"/>
  <c r="J24" i="1"/>
  <c r="P34" i="1"/>
  <c r="P42" i="1"/>
  <c r="J14" i="2"/>
  <c r="J20" i="2"/>
  <c r="O49" i="1" l="1"/>
  <c r="O59" i="1"/>
  <c r="O63" i="1"/>
  <c r="O53" i="1"/>
  <c r="O51" i="1"/>
  <c r="O55" i="1"/>
  <c r="O57" i="1"/>
</calcChain>
</file>

<file path=xl/sharedStrings.xml><?xml version="1.0" encoding="utf-8"?>
<sst xmlns="http://schemas.openxmlformats.org/spreadsheetml/2006/main" count="240" uniqueCount="122">
  <si>
    <t>Vital Characteristics</t>
  </si>
  <si>
    <t>Player:</t>
  </si>
  <si>
    <t>Name</t>
  </si>
  <si>
    <t>Race</t>
  </si>
  <si>
    <t>Color</t>
  </si>
  <si>
    <t>Mane</t>
  </si>
  <si>
    <t>Cutie Mark</t>
  </si>
  <si>
    <t>Level</t>
  </si>
  <si>
    <t>Progress</t>
  </si>
  <si>
    <t>Virtue</t>
  </si>
  <si>
    <t>Karma</t>
  </si>
  <si>
    <t>Background/Description</t>
  </si>
  <si>
    <t>SKILLS</t>
  </si>
  <si>
    <t>SPECIAL</t>
  </si>
  <si>
    <t>Total</t>
  </si>
  <si>
    <t>+/-</t>
  </si>
  <si>
    <t>Base</t>
  </si>
  <si>
    <t>Skill name</t>
  </si>
  <si>
    <t>Rank</t>
  </si>
  <si>
    <t>Base %</t>
  </si>
  <si>
    <t>Tag</t>
  </si>
  <si>
    <t>Perks / Traits</t>
  </si>
  <si>
    <t>Books / Other</t>
  </si>
  <si>
    <t>STR</t>
  </si>
  <si>
    <t>Potency</t>
  </si>
  <si>
    <t>Barter</t>
  </si>
  <si>
    <t>2xCHA + LCK/2</t>
  </si>
  <si>
    <t>PER</t>
  </si>
  <si>
    <t>Versatility</t>
  </si>
  <si>
    <t>Battle Saddles</t>
  </si>
  <si>
    <t>2xEND + LCK/2</t>
  </si>
  <si>
    <t>END</t>
  </si>
  <si>
    <t>Strain</t>
  </si>
  <si>
    <t>Explosives</t>
  </si>
  <si>
    <t>2xPER + LCK/2</t>
  </si>
  <si>
    <t>CHA</t>
  </si>
  <si>
    <t>Current</t>
  </si>
  <si>
    <t>Firearms</t>
  </si>
  <si>
    <t>2xAGI + LCK/2</t>
  </si>
  <si>
    <t>INT</t>
  </si>
  <si>
    <t>Lockpick</t>
  </si>
  <si>
    <t>AGI</t>
  </si>
  <si>
    <t>AP</t>
  </si>
  <si>
    <t>Magic Weapons</t>
  </si>
  <si>
    <t>LCK</t>
  </si>
  <si>
    <t>Medicine</t>
  </si>
  <si>
    <t>2xINT + LCK/2</t>
  </si>
  <si>
    <t>Melee Weapons</t>
  </si>
  <si>
    <t>2xSTR + LCK/2</t>
  </si>
  <si>
    <t>HITPOINTS</t>
  </si>
  <si>
    <t>Armor</t>
  </si>
  <si>
    <t>Mechanics</t>
  </si>
  <si>
    <t>DT</t>
  </si>
  <si>
    <t>Condition</t>
  </si>
  <si>
    <t>Science</t>
  </si>
  <si>
    <t>Sneak</t>
  </si>
  <si>
    <t>Speech</t>
  </si>
  <si>
    <t>Weapon</t>
  </si>
  <si>
    <t>Survival</t>
  </si>
  <si>
    <t>Damage</t>
  </si>
  <si>
    <t>Range</t>
  </si>
  <si>
    <t>Unarmed</t>
  </si>
  <si>
    <t>Spent</t>
  </si>
  <si>
    <t>Gained</t>
  </si>
  <si>
    <t>Remaining</t>
  </si>
  <si>
    <t/>
  </si>
  <si>
    <t>Other</t>
  </si>
  <si>
    <t>Egghead Taken:</t>
  </si>
  <si>
    <t>X</t>
  </si>
  <si>
    <t>X = Not Taken</t>
  </si>
  <si>
    <t>Ammunition</t>
  </si>
  <si>
    <t>Capacity</t>
  </si>
  <si>
    <t>Notes</t>
  </si>
  <si>
    <t>Additional Effects</t>
  </si>
  <si>
    <t>Duration</t>
  </si>
  <si>
    <t>Total Rads</t>
  </si>
  <si>
    <t>Sickness</t>
  </si>
  <si>
    <t>PERKS</t>
  </si>
  <si>
    <t>Bottlecaps</t>
  </si>
  <si>
    <t>Type</t>
  </si>
  <si>
    <t>ITEMS</t>
  </si>
  <si>
    <t>Healing Rate</t>
  </si>
  <si>
    <t>Amount</t>
  </si>
  <si>
    <t>Weight</t>
  </si>
  <si>
    <t>Carry Weight</t>
  </si>
  <si>
    <t>Crit Success</t>
  </si>
  <si>
    <t>Crit Failure</t>
  </si>
  <si>
    <t>Resistances</t>
  </si>
  <si>
    <t>Radiation</t>
  </si>
  <si>
    <t>Poison</t>
  </si>
  <si>
    <t>Stun</t>
  </si>
  <si>
    <t>Limb Condition</t>
  </si>
  <si>
    <t>Healed</t>
  </si>
  <si>
    <t>Head</t>
  </si>
  <si>
    <t>Torso</t>
  </si>
  <si>
    <t>Left Foreleg</t>
  </si>
  <si>
    <t>Right Foreleg</t>
  </si>
  <si>
    <t>SPELLS</t>
  </si>
  <si>
    <t>Left Hindleg</t>
  </si>
  <si>
    <t>Right Hindleg</t>
  </si>
  <si>
    <t>Left Wing</t>
  </si>
  <si>
    <t>Right Wing</t>
  </si>
  <si>
    <t>Kkat</t>
  </si>
  <si>
    <t>Perks/Traits</t>
  </si>
  <si>
    <t>Temporary</t>
  </si>
  <si>
    <t>Variety</t>
  </si>
  <si>
    <t>Big Guns</t>
  </si>
  <si>
    <t>None</t>
  </si>
  <si>
    <t>DR</t>
  </si>
  <si>
    <t>Small Guns</t>
  </si>
  <si>
    <t>Ammo Type</t>
  </si>
  <si>
    <t>Austin Thyme</t>
  </si>
  <si>
    <t>Mmmf mmr mff</t>
  </si>
  <si>
    <t>Earth pony</t>
  </si>
  <si>
    <t>???</t>
  </si>
  <si>
    <t>Mh mhhhr mrring mrr</t>
  </si>
  <si>
    <t>Mhhr Mmmr mmhr hmmm hm mrr hmr. Mhhr mrr mhhhmmmff mff mrrr mfff pancakes.</t>
  </si>
  <si>
    <t>Permapyrostuff</t>
  </si>
  <si>
    <t>Spiritual</t>
  </si>
  <si>
    <t>TRAITSv</t>
  </si>
  <si>
    <t>(+1 CHARISMA +10 SPEECH )</t>
  </si>
  <si>
    <t>for spirits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</si>
</sst>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9" x14ac:knownFonts="1">
    <font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6AA84F"/>
      <name val="Arial"/>
    </font>
    <font>
      <sz val="10"/>
      <color rgb="FF6AA84F"/>
      <name val="Arial"/>
    </font>
    <font>
      <b/>
      <sz val="36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D9D9D9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i/>
      <sz val="10"/>
      <color rgb="FFFF00FF"/>
      <name val="Arial"/>
    </font>
    <font>
      <sz val="8"/>
      <color rgb="FF000000"/>
      <name val="Arial"/>
    </font>
    <font>
      <b/>
      <sz val="14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93C47D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6AA84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CCCCCC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6AA84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D9D9D9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D9D9D9"/>
      <name val="Arial"/>
    </font>
    <font>
      <sz val="10"/>
      <color rgb="FFFFFFFF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FFFFFF"/>
      <name val="Arial"/>
    </font>
    <font>
      <b/>
      <sz val="10"/>
      <color rgb="FFFFFFFF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0"/>
      <color rgb="FFFFFFFF"/>
      <name val="Arial"/>
    </font>
  </fonts>
  <fills count="72">
    <fill>
      <patternFill patternType="none"/>
    </fill>
    <fill>
      <patternFill patternType="gray125"/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indexed="64"/>
      </patternFill>
    </fill>
  </fills>
  <borders count="1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0"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4" fillId="4" borderId="4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7" fillId="6" borderId="0" xfId="0" applyFont="1" applyFill="1" applyAlignment="1">
      <alignment wrapText="1"/>
    </xf>
    <xf numFmtId="0" fontId="9" fillId="8" borderId="10" xfId="0" applyFont="1" applyFill="1" applyBorder="1" applyAlignment="1">
      <alignment horizontal="center" wrapText="1"/>
    </xf>
    <xf numFmtId="0" fontId="0" fillId="9" borderId="13" xfId="0" applyFill="1" applyBorder="1" applyAlignment="1">
      <alignment wrapText="1"/>
    </xf>
    <xf numFmtId="0" fontId="10" fillId="10" borderId="15" xfId="0" applyFont="1" applyFill="1" applyBorder="1" applyAlignment="1">
      <alignment horizontal="center" vertical="center"/>
    </xf>
    <xf numFmtId="0" fontId="11" fillId="11" borderId="0" xfId="0" applyFont="1" applyFill="1" applyAlignment="1">
      <alignment vertical="center"/>
    </xf>
    <xf numFmtId="0" fontId="12" fillId="0" borderId="16" xfId="0" applyFont="1" applyBorder="1" applyAlignment="1">
      <alignment vertical="center"/>
    </xf>
    <xf numFmtId="3" fontId="13" fillId="0" borderId="17" xfId="0" applyNumberFormat="1" applyFont="1" applyBorder="1" applyAlignment="1">
      <alignment horizontal="center" vertical="center"/>
    </xf>
    <xf numFmtId="0" fontId="14" fillId="12" borderId="18" xfId="0" applyFont="1" applyFill="1" applyBorder="1" applyAlignment="1">
      <alignment horizontal="center" vertical="center"/>
    </xf>
    <xf numFmtId="0" fontId="15" fillId="13" borderId="19" xfId="0" applyFont="1" applyFill="1" applyBorder="1" applyAlignment="1">
      <alignment horizontal="center" vertical="center"/>
    </xf>
    <xf numFmtId="0" fontId="16" fillId="14" borderId="20" xfId="0" applyFont="1" applyFill="1" applyBorder="1" applyAlignment="1">
      <alignment vertical="center"/>
    </xf>
    <xf numFmtId="0" fontId="17" fillId="15" borderId="21" xfId="0" applyFont="1" applyFill="1" applyBorder="1" applyAlignment="1">
      <alignment horizontal="center" vertical="center"/>
    </xf>
    <xf numFmtId="0" fontId="18" fillId="0" borderId="22" xfId="0" applyFont="1" applyBorder="1" applyAlignment="1">
      <alignment wrapText="1"/>
    </xf>
    <xf numFmtId="0" fontId="19" fillId="16" borderId="23" xfId="0" applyFont="1" applyFill="1" applyBorder="1" applyAlignment="1">
      <alignment horizontal="center" vertical="center"/>
    </xf>
    <xf numFmtId="0" fontId="20" fillId="17" borderId="24" xfId="0" applyFont="1" applyFill="1" applyBorder="1" applyAlignment="1">
      <alignment wrapText="1"/>
    </xf>
    <xf numFmtId="0" fontId="21" fillId="0" borderId="25" xfId="0" applyFont="1" applyBorder="1" applyAlignment="1">
      <alignment wrapText="1"/>
    </xf>
    <xf numFmtId="0" fontId="22" fillId="0" borderId="26" xfId="0" applyFont="1" applyBorder="1" applyAlignment="1">
      <alignment wrapText="1"/>
    </xf>
    <xf numFmtId="0" fontId="25" fillId="19" borderId="29" xfId="0" applyFont="1" applyFill="1" applyBorder="1" applyAlignment="1">
      <alignment wrapText="1"/>
    </xf>
    <xf numFmtId="3" fontId="26" fillId="20" borderId="30" xfId="0" applyNumberFormat="1" applyFont="1" applyFill="1" applyBorder="1" applyAlignment="1">
      <alignment horizontal="center" wrapText="1"/>
    </xf>
    <xf numFmtId="3" fontId="27" fillId="0" borderId="31" xfId="0" applyNumberFormat="1" applyFont="1" applyBorder="1" applyAlignment="1">
      <alignment horizontal="center" wrapText="1"/>
    </xf>
    <xf numFmtId="0" fontId="28" fillId="22" borderId="33" xfId="0" applyFont="1" applyFill="1" applyBorder="1" applyAlignment="1">
      <alignment wrapText="1"/>
    </xf>
    <xf numFmtId="0" fontId="0" fillId="0" borderId="34" xfId="0" applyBorder="1" applyAlignment="1">
      <alignment horizontal="center" vertical="center"/>
    </xf>
    <xf numFmtId="0" fontId="29" fillId="23" borderId="35" xfId="0" applyFont="1" applyFill="1" applyBorder="1" applyAlignment="1">
      <alignment horizontal="center" wrapText="1"/>
    </xf>
    <xf numFmtId="0" fontId="30" fillId="0" borderId="36" xfId="0" applyFont="1" applyBorder="1" applyAlignment="1">
      <alignment horizontal="center" vertical="center" wrapText="1"/>
    </xf>
    <xf numFmtId="0" fontId="31" fillId="24" borderId="37" xfId="0" applyFont="1" applyFill="1" applyBorder="1" applyAlignment="1">
      <alignment vertical="center"/>
    </xf>
    <xf numFmtId="0" fontId="32" fillId="0" borderId="38" xfId="0" applyFont="1" applyBorder="1" applyAlignment="1">
      <alignment horizontal="center" wrapText="1"/>
    </xf>
    <xf numFmtId="0" fontId="33" fillId="0" borderId="39" xfId="0" applyFont="1" applyBorder="1" applyAlignment="1">
      <alignment horizontal="center" vertical="center"/>
    </xf>
    <xf numFmtId="0" fontId="34" fillId="25" borderId="40" xfId="0" applyFont="1" applyFill="1" applyBorder="1" applyAlignment="1">
      <alignment wrapText="1"/>
    </xf>
    <xf numFmtId="0" fontId="35" fillId="26" borderId="41" xfId="0" applyFont="1" applyFill="1" applyBorder="1" applyAlignment="1">
      <alignment horizontal="center" vertical="center"/>
    </xf>
    <xf numFmtId="0" fontId="36" fillId="27" borderId="42" xfId="0" applyFont="1" applyFill="1" applyBorder="1" applyAlignment="1">
      <alignment wrapText="1"/>
    </xf>
    <xf numFmtId="0" fontId="37" fillId="28" borderId="43" xfId="0" applyFont="1" applyFill="1" applyBorder="1" applyAlignment="1">
      <alignment wrapText="1"/>
    </xf>
    <xf numFmtId="0" fontId="38" fillId="29" borderId="45" xfId="0" applyFont="1" applyFill="1" applyBorder="1" applyAlignment="1">
      <alignment vertical="center"/>
    </xf>
    <xf numFmtId="0" fontId="39" fillId="30" borderId="46" xfId="0" applyFont="1" applyFill="1" applyBorder="1" applyAlignment="1">
      <alignment wrapText="1"/>
    </xf>
    <xf numFmtId="0" fontId="40" fillId="31" borderId="47" xfId="0" applyFont="1" applyFill="1" applyBorder="1" applyAlignment="1">
      <alignment vertical="center"/>
    </xf>
    <xf numFmtId="0" fontId="41" fillId="0" borderId="48" xfId="0" applyFont="1" applyBorder="1" applyAlignment="1">
      <alignment wrapText="1"/>
    </xf>
    <xf numFmtId="0" fontId="42" fillId="32" borderId="49" xfId="0" applyFont="1" applyFill="1" applyBorder="1" applyAlignment="1">
      <alignment wrapText="1"/>
    </xf>
    <xf numFmtId="0" fontId="43" fillId="0" borderId="50" xfId="0" applyFont="1" applyBorder="1" applyAlignment="1">
      <alignment vertical="center"/>
    </xf>
    <xf numFmtId="0" fontId="44" fillId="0" borderId="52" xfId="0" applyFont="1" applyBorder="1" applyAlignment="1">
      <alignment horizontal="center" wrapText="1"/>
    </xf>
    <xf numFmtId="0" fontId="45" fillId="33" borderId="53" xfId="0" applyFont="1" applyFill="1" applyBorder="1" applyAlignment="1">
      <alignment vertical="center"/>
    </xf>
    <xf numFmtId="0" fontId="46" fillId="34" borderId="0" xfId="0" applyFont="1" applyFill="1" applyAlignment="1">
      <alignment horizontal="center" vertical="center"/>
    </xf>
    <xf numFmtId="0" fontId="47" fillId="35" borderId="54" xfId="0" applyFont="1" applyFill="1" applyBorder="1" applyAlignment="1">
      <alignment horizontal="center" wrapText="1"/>
    </xf>
    <xf numFmtId="0" fontId="48" fillId="36" borderId="55" xfId="0" applyFont="1" applyFill="1" applyBorder="1" applyAlignment="1">
      <alignment horizontal="center" wrapText="1"/>
    </xf>
    <xf numFmtId="0" fontId="50" fillId="38" borderId="57" xfId="0" applyFont="1" applyFill="1" applyBorder="1" applyAlignment="1">
      <alignment horizontal="center" wrapText="1"/>
    </xf>
    <xf numFmtId="0" fontId="51" fillId="39" borderId="59" xfId="0" applyFont="1" applyFill="1" applyBorder="1" applyAlignment="1">
      <alignment vertical="center"/>
    </xf>
    <xf numFmtId="0" fontId="52" fillId="40" borderId="60" xfId="0" applyFont="1" applyFill="1" applyBorder="1" applyAlignment="1">
      <alignment horizontal="left" vertical="center"/>
    </xf>
    <xf numFmtId="0" fontId="53" fillId="41" borderId="0" xfId="0" applyFont="1" applyFill="1" applyAlignment="1">
      <alignment vertical="center"/>
    </xf>
    <xf numFmtId="0" fontId="54" fillId="42" borderId="61" xfId="0" applyFont="1" applyFill="1" applyBorder="1" applyAlignment="1">
      <alignment vertical="center"/>
    </xf>
    <xf numFmtId="0" fontId="55" fillId="0" borderId="62" xfId="0" applyFont="1" applyBorder="1" applyAlignment="1">
      <alignment horizontal="center" vertical="center"/>
    </xf>
    <xf numFmtId="3" fontId="56" fillId="0" borderId="63" xfId="0" applyNumberFormat="1" applyFont="1" applyBorder="1" applyAlignment="1">
      <alignment horizontal="center" vertical="center"/>
    </xf>
    <xf numFmtId="0" fontId="58" fillId="44" borderId="65" xfId="0" applyFont="1" applyFill="1" applyBorder="1" applyAlignment="1">
      <alignment vertical="center"/>
    </xf>
    <xf numFmtId="0" fontId="59" fillId="45" borderId="66" xfId="0" applyFont="1" applyFill="1" applyBorder="1" applyAlignment="1">
      <alignment horizontal="left" wrapText="1"/>
    </xf>
    <xf numFmtId="0" fontId="60" fillId="46" borderId="67" xfId="0" applyFont="1" applyFill="1" applyBorder="1" applyAlignment="1">
      <alignment horizontal="center" vertical="center"/>
    </xf>
    <xf numFmtId="0" fontId="61" fillId="47" borderId="68" xfId="0" applyFont="1" applyFill="1" applyBorder="1" applyAlignment="1">
      <alignment horizontal="center" vertical="center"/>
    </xf>
    <xf numFmtId="0" fontId="62" fillId="48" borderId="69" xfId="0" applyFont="1" applyFill="1" applyBorder="1" applyAlignment="1">
      <alignment wrapText="1"/>
    </xf>
    <xf numFmtId="0" fontId="63" fillId="0" borderId="71" xfId="0" applyFont="1" applyBorder="1" applyAlignment="1">
      <alignment horizontal="center" wrapText="1"/>
    </xf>
    <xf numFmtId="0" fontId="64" fillId="49" borderId="72" xfId="0" applyFont="1" applyFill="1" applyBorder="1" applyAlignment="1">
      <alignment horizontal="center" vertical="center"/>
    </xf>
    <xf numFmtId="0" fontId="65" fillId="50" borderId="73" xfId="0" applyFont="1" applyFill="1" applyBorder="1" applyAlignment="1">
      <alignment horizontal="center" vertical="center"/>
    </xf>
    <xf numFmtId="0" fontId="66" fillId="51" borderId="74" xfId="0" applyFont="1" applyFill="1" applyBorder="1" applyAlignment="1">
      <alignment vertical="center"/>
    </xf>
    <xf numFmtId="0" fontId="67" fillId="0" borderId="75" xfId="0" applyFont="1" applyBorder="1" applyAlignment="1">
      <alignment horizontal="center" wrapText="1"/>
    </xf>
    <xf numFmtId="0" fontId="71" fillId="0" borderId="80" xfId="0" applyFont="1" applyBorder="1" applyAlignment="1">
      <alignment vertical="center"/>
    </xf>
    <xf numFmtId="3" fontId="72" fillId="54" borderId="81" xfId="0" applyNumberFormat="1" applyFont="1" applyFill="1" applyBorder="1" applyAlignment="1">
      <alignment horizontal="center" wrapText="1"/>
    </xf>
    <xf numFmtId="0" fontId="73" fillId="55" borderId="82" xfId="0" applyFont="1" applyFill="1" applyBorder="1" applyAlignment="1">
      <alignment wrapText="1"/>
    </xf>
    <xf numFmtId="0" fontId="74" fillId="0" borderId="83" xfId="0" applyFont="1" applyBorder="1" applyAlignment="1">
      <alignment horizontal="center" vertical="center"/>
    </xf>
    <xf numFmtId="0" fontId="75" fillId="56" borderId="84" xfId="0" applyFont="1" applyFill="1" applyBorder="1" applyAlignment="1">
      <alignment horizontal="center" wrapText="1"/>
    </xf>
    <xf numFmtId="0" fontId="79" fillId="60" borderId="88" xfId="0" applyFont="1" applyFill="1" applyBorder="1" applyAlignment="1">
      <alignment wrapText="1"/>
    </xf>
    <xf numFmtId="0" fontId="80" fillId="61" borderId="89" xfId="0" applyFont="1" applyFill="1" applyBorder="1" applyAlignment="1">
      <alignment vertical="center"/>
    </xf>
    <xf numFmtId="0" fontId="81" fillId="62" borderId="90" xfId="0" applyFont="1" applyFill="1" applyBorder="1" applyAlignment="1">
      <alignment horizontal="center" wrapText="1"/>
    </xf>
    <xf numFmtId="0" fontId="82" fillId="0" borderId="91" xfId="0" applyFont="1" applyBorder="1" applyAlignment="1">
      <alignment horizontal="center" vertical="center"/>
    </xf>
    <xf numFmtId="0" fontId="83" fillId="0" borderId="92" xfId="0" applyFont="1" applyBorder="1" applyAlignment="1">
      <alignment horizontal="center" wrapText="1"/>
    </xf>
    <xf numFmtId="0" fontId="84" fillId="0" borderId="93" xfId="0" applyFont="1" applyBorder="1" applyAlignment="1">
      <alignment vertical="center"/>
    </xf>
    <xf numFmtId="0" fontId="85" fillId="63" borderId="94" xfId="0" applyFont="1" applyFill="1" applyBorder="1" applyAlignment="1">
      <alignment horizontal="center" wrapText="1"/>
    </xf>
    <xf numFmtId="0" fontId="86" fillId="64" borderId="95" xfId="0" applyFont="1" applyFill="1" applyBorder="1" applyAlignment="1">
      <alignment wrapText="1"/>
    </xf>
    <xf numFmtId="0" fontId="87" fillId="65" borderId="96" xfId="0" applyFont="1" applyFill="1" applyBorder="1" applyAlignment="1">
      <alignment horizontal="center" wrapText="1"/>
    </xf>
    <xf numFmtId="0" fontId="88" fillId="66" borderId="97" xfId="0" applyFont="1" applyFill="1" applyBorder="1" applyAlignment="1">
      <alignment horizontal="center" vertical="center"/>
    </xf>
    <xf numFmtId="0" fontId="90" fillId="67" borderId="99" xfId="0" applyFont="1" applyFill="1" applyBorder="1" applyAlignment="1">
      <alignment horizontal="left" wrapText="1"/>
    </xf>
    <xf numFmtId="0" fontId="91" fillId="0" borderId="100" xfId="0" applyFont="1" applyBorder="1" applyAlignment="1">
      <alignment horizontal="center" vertical="center"/>
    </xf>
    <xf numFmtId="0" fontId="92" fillId="68" borderId="101" xfId="0" applyFont="1" applyFill="1" applyBorder="1" applyAlignment="1">
      <alignment wrapText="1"/>
    </xf>
    <xf numFmtId="0" fontId="93" fillId="69" borderId="102" xfId="0" applyFont="1" applyFill="1" applyBorder="1" applyAlignment="1">
      <alignment wrapText="1"/>
    </xf>
    <xf numFmtId="0" fontId="95" fillId="0" borderId="105" xfId="0" applyFont="1" applyBorder="1" applyAlignment="1">
      <alignment wrapText="1"/>
    </xf>
    <xf numFmtId="0" fontId="0" fillId="0" borderId="106" xfId="0" applyBorder="1" applyAlignment="1">
      <alignment horizontal="center" wrapText="1"/>
    </xf>
    <xf numFmtId="0" fontId="97" fillId="0" borderId="108" xfId="0" applyFont="1" applyBorder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84" fillId="0" borderId="93" xfId="0" applyFont="1" applyBorder="1" applyAlignment="1">
      <alignment vertical="center"/>
    </xf>
    <xf numFmtId="0" fontId="0" fillId="0" borderId="103" xfId="0" applyBorder="1" applyAlignment="1">
      <alignment wrapText="1"/>
    </xf>
    <xf numFmtId="0" fontId="95" fillId="0" borderId="105" xfId="0" applyFont="1" applyBorder="1" applyAlignment="1">
      <alignment wrapText="1"/>
    </xf>
    <xf numFmtId="0" fontId="43" fillId="0" borderId="50" xfId="0" applyFont="1" applyBorder="1" applyAlignment="1">
      <alignment vertical="center"/>
    </xf>
    <xf numFmtId="0" fontId="0" fillId="0" borderId="7" xfId="0" applyBorder="1" applyAlignment="1">
      <alignment wrapText="1"/>
    </xf>
    <xf numFmtId="0" fontId="21" fillId="0" borderId="25" xfId="0" applyFont="1" applyBorder="1" applyAlignment="1">
      <alignment wrapText="1"/>
    </xf>
    <xf numFmtId="0" fontId="89" fillId="0" borderId="98" xfId="0" applyFont="1" applyBorder="1" applyAlignment="1">
      <alignment vertical="center" wrapText="1"/>
    </xf>
    <xf numFmtId="0" fontId="83" fillId="0" borderId="92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8" fillId="59" borderId="87" xfId="0" applyFont="1" applyFill="1" applyBorder="1" applyAlignment="1">
      <alignment horizontal="center" vertical="center"/>
    </xf>
    <xf numFmtId="0" fontId="0" fillId="21" borderId="32" xfId="0" applyFill="1" applyBorder="1" applyAlignment="1">
      <alignment wrapText="1"/>
    </xf>
    <xf numFmtId="0" fontId="55" fillId="0" borderId="62" xfId="0" applyFont="1" applyBorder="1" applyAlignment="1">
      <alignment horizontal="center" vertical="center"/>
    </xf>
    <xf numFmtId="0" fontId="71" fillId="0" borderId="80" xfId="0" applyFont="1" applyBorder="1" applyAlignment="1">
      <alignment vertical="center"/>
    </xf>
    <xf numFmtId="0" fontId="0" fillId="0" borderId="76" xfId="0" applyBorder="1" applyAlignment="1">
      <alignment wrapText="1"/>
    </xf>
    <xf numFmtId="0" fontId="41" fillId="0" borderId="48" xfId="0" applyFont="1" applyBorder="1" applyAlignment="1">
      <alignment wrapText="1"/>
    </xf>
    <xf numFmtId="0" fontId="35" fillId="26" borderId="41" xfId="0" applyFont="1" applyFill="1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0" borderId="51" xfId="0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77" fillId="58" borderId="86" xfId="0" applyFont="1" applyFill="1" applyBorder="1" applyAlignment="1">
      <alignment wrapText="1"/>
    </xf>
    <xf numFmtId="0" fontId="50" fillId="38" borderId="57" xfId="0" applyFont="1" applyFill="1" applyBorder="1" applyAlignment="1">
      <alignment horizontal="center" wrapText="1"/>
    </xf>
    <xf numFmtId="0" fontId="23" fillId="18" borderId="27" xfId="0" applyFont="1" applyFill="1" applyBorder="1" applyAlignment="1">
      <alignment wrapText="1"/>
    </xf>
    <xf numFmtId="0" fontId="82" fillId="0" borderId="91" xfId="0" applyFont="1" applyBorder="1" applyAlignment="1">
      <alignment horizontal="center" vertical="center"/>
    </xf>
    <xf numFmtId="0" fontId="0" fillId="0" borderId="70" xfId="0" applyBorder="1" applyAlignment="1">
      <alignment horizontal="center" wrapText="1"/>
    </xf>
    <xf numFmtId="0" fontId="91" fillId="0" borderId="100" xfId="0" applyFont="1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0" fontId="57" fillId="43" borderId="64" xfId="0" applyFont="1" applyFill="1" applyBorder="1" applyAlignment="1">
      <alignment horizontal="center" vertical="center"/>
    </xf>
    <xf numFmtId="0" fontId="67" fillId="0" borderId="75" xfId="0" applyFont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85" fillId="63" borderId="94" xfId="0" applyFont="1" applyFill="1" applyBorder="1" applyAlignment="1">
      <alignment horizontal="center" wrapText="1"/>
    </xf>
    <xf numFmtId="0" fontId="8" fillId="7" borderId="9" xfId="0" applyFont="1" applyFill="1" applyBorder="1" applyAlignment="1">
      <alignment horizontal="center" vertical="center"/>
    </xf>
    <xf numFmtId="0" fontId="69" fillId="53" borderId="78" xfId="0" applyFont="1" applyFill="1" applyBorder="1" applyAlignment="1">
      <alignment wrapText="1"/>
    </xf>
    <xf numFmtId="0" fontId="76" fillId="57" borderId="85" xfId="0" applyFont="1" applyFill="1" applyBorder="1" applyAlignment="1">
      <alignment horizontal="center" vertical="center"/>
    </xf>
    <xf numFmtId="0" fontId="32" fillId="0" borderId="38" xfId="0" applyFont="1" applyBorder="1" applyAlignment="1">
      <alignment horizontal="center" wrapText="1"/>
    </xf>
    <xf numFmtId="0" fontId="6" fillId="5" borderId="8" xfId="0" applyFont="1" applyFill="1" applyBorder="1" applyAlignment="1">
      <alignment horizontal="center" wrapText="1"/>
    </xf>
    <xf numFmtId="0" fontId="0" fillId="0" borderId="44" xfId="0" applyBorder="1" applyAlignment="1">
      <alignment wrapText="1"/>
    </xf>
    <xf numFmtId="0" fontId="49" fillId="37" borderId="56" xfId="0" applyFont="1" applyFill="1" applyBorder="1" applyAlignment="1">
      <alignment horizontal="left" vertical="center"/>
    </xf>
    <xf numFmtId="0" fontId="10" fillId="0" borderId="107" xfId="0" applyFont="1" applyBorder="1" applyAlignment="1">
      <alignment horizontal="left" wrapText="1"/>
    </xf>
    <xf numFmtId="0" fontId="68" fillId="52" borderId="77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70" fillId="0" borderId="79" xfId="0" applyFont="1" applyBorder="1" applyAlignment="1">
      <alignment horizontal="center" vertical="center" wrapText="1"/>
    </xf>
    <xf numFmtId="0" fontId="94" fillId="70" borderId="104" xfId="0" applyFont="1" applyFill="1" applyBorder="1" applyAlignment="1">
      <alignment horizontal="center" vertical="center"/>
    </xf>
    <xf numFmtId="0" fontId="17" fillId="15" borderId="21" xfId="0" applyFont="1" applyFill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96" fillId="0" borderId="107" xfId="0" applyFont="1" applyBorder="1" applyAlignment="1">
      <alignment horizontal="left" wrapText="1"/>
    </xf>
    <xf numFmtId="0" fontId="98" fillId="71" borderId="109" xfId="0" applyFont="1" applyFill="1" applyBorder="1" applyAlignment="1">
      <alignment horizontal="center" vertical="center" wrapText="1"/>
    </xf>
    <xf numFmtId="0" fontId="0" fillId="0" borderId="75" xfId="0" applyFont="1" applyBorder="1" applyAlignment="1">
      <alignment horizontal="center" wrapText="1"/>
    </xf>
    <xf numFmtId="0" fontId="0" fillId="0" borderId="92" xfId="0" applyFont="1" applyBorder="1" applyAlignment="1">
      <alignment horizontal="center" wrapText="1"/>
    </xf>
    <xf numFmtId="0" fontId="0" fillId="0" borderId="93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0" fontId="0" fillId="0" borderId="105" xfId="0" applyFont="1" applyBorder="1" applyAlignment="1">
      <alignment wrapText="1"/>
    </xf>
    <xf numFmtId="0" fontId="0" fillId="0" borderId="8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828675</xdr:colOff>
      <xdr:row>1</xdr:row>
      <xdr:rowOff>342900</xdr:rowOff>
    </xdr:from>
    <xdr:ext cx="2076450" cy="1076325"/>
    <xdr:pic>
      <xdr:nvPicPr>
        <xdr:cNvPr id="2" name="image00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076450" cy="10763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topLeftCell="A7" workbookViewId="0">
      <selection activeCell="M29" sqref="M29"/>
    </sheetView>
  </sheetViews>
  <sheetFormatPr defaultColWidth="12.28515625" defaultRowHeight="12.75" customHeight="1" x14ac:dyDescent="0.2"/>
  <cols>
    <col min="1" max="1" width="2.140625" customWidth="1"/>
    <col min="2" max="2" width="13.85546875" customWidth="1"/>
    <col min="3" max="3" width="9.85546875" customWidth="1"/>
    <col min="4" max="4" width="8.85546875" customWidth="1"/>
    <col min="5" max="5" width="7.42578125" customWidth="1"/>
    <col min="6" max="6" width="10.28515625" customWidth="1"/>
    <col min="7" max="7" width="11" customWidth="1"/>
    <col min="8" max="8" width="11.7109375" customWidth="1"/>
    <col min="9" max="9" width="15" customWidth="1"/>
    <col min="10" max="10" width="11.7109375" customWidth="1"/>
    <col min="14" max="14" width="4.5703125" customWidth="1"/>
    <col min="15" max="15" width="12" customWidth="1"/>
    <col min="16" max="16" width="8.7109375" customWidth="1"/>
    <col min="17" max="17" width="2.140625" customWidth="1"/>
  </cols>
  <sheetData>
    <row r="1" spans="1:17" ht="25.5" x14ac:dyDescent="0.2">
      <c r="A1" s="10"/>
      <c r="B1" s="122" t="s">
        <v>0</v>
      </c>
      <c r="C1" s="123"/>
      <c r="D1" s="123"/>
      <c r="E1" s="76" t="s">
        <v>1</v>
      </c>
      <c r="F1" s="25" t="s">
        <v>111</v>
      </c>
      <c r="G1" s="19"/>
      <c r="H1" s="19"/>
      <c r="I1" s="19"/>
      <c r="J1" s="38"/>
      <c r="K1" s="50"/>
      <c r="L1" s="50"/>
      <c r="M1" s="50"/>
      <c r="N1" s="50"/>
      <c r="O1" s="50"/>
      <c r="P1" s="50"/>
      <c r="Q1" s="50"/>
    </row>
    <row r="2" spans="1:17" ht="25.5" x14ac:dyDescent="0.2">
      <c r="A2" s="54"/>
      <c r="B2" s="45" t="s">
        <v>2</v>
      </c>
      <c r="C2" s="45" t="s">
        <v>3</v>
      </c>
      <c r="D2" s="45" t="s">
        <v>4</v>
      </c>
      <c r="E2" s="45" t="s">
        <v>5</v>
      </c>
      <c r="F2" s="45" t="s">
        <v>6</v>
      </c>
      <c r="G2" s="45" t="s">
        <v>7</v>
      </c>
      <c r="H2" s="45" t="s">
        <v>8</v>
      </c>
      <c r="I2" s="45" t="s">
        <v>9</v>
      </c>
      <c r="J2" s="45" t="s">
        <v>10</v>
      </c>
      <c r="K2" s="29"/>
      <c r="L2" s="50"/>
      <c r="M2" s="50"/>
      <c r="N2" s="50"/>
      <c r="O2" s="50"/>
      <c r="P2" s="50"/>
      <c r="Q2" s="50"/>
    </row>
    <row r="3" spans="1:17" ht="45" x14ac:dyDescent="0.2">
      <c r="A3" s="54"/>
      <c r="B3" s="28" t="s">
        <v>112</v>
      </c>
      <c r="C3" s="86" t="s">
        <v>113</v>
      </c>
      <c r="D3" s="86" t="s">
        <v>114</v>
      </c>
      <c r="E3" s="86" t="s">
        <v>114</v>
      </c>
      <c r="F3" s="86" t="s">
        <v>114</v>
      </c>
      <c r="G3" s="5">
        <v>1</v>
      </c>
      <c r="H3" s="2"/>
      <c r="I3" s="87" t="s">
        <v>115</v>
      </c>
      <c r="J3" s="87">
        <v>-10</v>
      </c>
      <c r="K3" s="29"/>
      <c r="L3" s="50"/>
      <c r="M3" s="50"/>
      <c r="N3" s="50"/>
      <c r="O3" s="50"/>
      <c r="P3" s="50"/>
      <c r="Q3" s="50"/>
    </row>
    <row r="4" spans="1:17" x14ac:dyDescent="0.2">
      <c r="A4" s="50"/>
      <c r="B4" s="49"/>
      <c r="C4" s="79"/>
      <c r="D4" s="79"/>
      <c r="E4" s="32"/>
      <c r="F4" s="32"/>
      <c r="G4" s="43"/>
      <c r="H4" s="32"/>
      <c r="I4" s="32"/>
      <c r="J4" s="43"/>
      <c r="K4" s="50"/>
      <c r="L4" s="50"/>
      <c r="M4" s="50"/>
      <c r="N4" s="50"/>
      <c r="O4" s="50"/>
      <c r="P4" s="50"/>
      <c r="Q4" s="50"/>
    </row>
    <row r="5" spans="1:17" x14ac:dyDescent="0.2">
      <c r="A5" s="50"/>
      <c r="B5" s="124" t="s">
        <v>11</v>
      </c>
      <c r="C5" s="123"/>
      <c r="D5" s="55"/>
      <c r="E5" s="19"/>
      <c r="F5" s="19"/>
      <c r="G5" s="38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">
      <c r="A6" s="54"/>
      <c r="B6" s="125" t="s">
        <v>116</v>
      </c>
      <c r="C6" s="104"/>
      <c r="D6" s="104"/>
      <c r="E6" s="104"/>
      <c r="F6" s="104"/>
      <c r="G6" s="105"/>
      <c r="H6" s="35"/>
      <c r="I6" s="50"/>
      <c r="J6" s="50"/>
      <c r="K6" s="50"/>
      <c r="L6" s="50"/>
      <c r="M6" s="50"/>
      <c r="N6" s="50"/>
      <c r="O6" s="50"/>
      <c r="P6" s="50"/>
      <c r="Q6" s="50"/>
    </row>
    <row r="7" spans="1:17" x14ac:dyDescent="0.2">
      <c r="A7" s="54"/>
      <c r="B7" s="104"/>
      <c r="C7" s="104"/>
      <c r="D7" s="104"/>
      <c r="E7" s="104"/>
      <c r="F7" s="104"/>
      <c r="G7" s="105"/>
      <c r="H7" s="35"/>
      <c r="I7" s="44"/>
      <c r="J7" s="50"/>
      <c r="K7" s="50"/>
      <c r="L7" s="50"/>
      <c r="M7" s="50"/>
      <c r="N7" s="50"/>
      <c r="O7" s="50"/>
      <c r="P7" s="50"/>
      <c r="Q7" s="50"/>
    </row>
    <row r="8" spans="1:17" x14ac:dyDescent="0.2">
      <c r="A8" s="54"/>
      <c r="B8" s="104"/>
      <c r="C8" s="104"/>
      <c r="D8" s="104"/>
      <c r="E8" s="104"/>
      <c r="F8" s="104"/>
      <c r="G8" s="105"/>
      <c r="H8" s="35"/>
      <c r="I8" s="50"/>
      <c r="J8" s="50"/>
      <c r="K8" s="6"/>
      <c r="L8" s="50"/>
      <c r="M8" s="50"/>
      <c r="N8" s="50"/>
      <c r="O8" s="50"/>
      <c r="P8" s="50"/>
      <c r="Q8" s="50"/>
    </row>
    <row r="9" spans="1:17" x14ac:dyDescent="0.2">
      <c r="A9" s="54"/>
      <c r="B9" s="104"/>
      <c r="C9" s="104"/>
      <c r="D9" s="104"/>
      <c r="E9" s="104"/>
      <c r="F9" s="104"/>
      <c r="G9" s="105"/>
      <c r="H9" s="35"/>
      <c r="I9" s="19"/>
      <c r="J9" s="19"/>
      <c r="K9" s="40"/>
      <c r="L9" s="19"/>
      <c r="M9" s="19"/>
      <c r="N9" s="19"/>
      <c r="O9" s="19"/>
      <c r="P9" s="38"/>
      <c r="Q9" s="50"/>
    </row>
    <row r="10" spans="1:17" x14ac:dyDescent="0.2">
      <c r="A10" s="50"/>
      <c r="B10" s="69"/>
      <c r="C10" s="69"/>
      <c r="D10" s="69"/>
      <c r="E10" s="69"/>
      <c r="F10" s="32"/>
      <c r="G10" s="32"/>
      <c r="H10" s="66"/>
      <c r="I10" s="126" t="s">
        <v>12</v>
      </c>
      <c r="J10" s="104"/>
      <c r="K10" s="104"/>
      <c r="L10" s="104"/>
      <c r="M10" s="104"/>
      <c r="N10" s="104"/>
      <c r="O10" s="104"/>
      <c r="P10" s="105"/>
      <c r="Q10" s="29"/>
    </row>
    <row r="11" spans="1:17" ht="25.5" customHeight="1" x14ac:dyDescent="0.2">
      <c r="A11" s="54"/>
      <c r="B11" s="75" t="s">
        <v>13</v>
      </c>
      <c r="C11" s="1" t="s">
        <v>14</v>
      </c>
      <c r="D11" s="1" t="s">
        <v>15</v>
      </c>
      <c r="E11" s="1" t="s">
        <v>16</v>
      </c>
      <c r="F11" s="57"/>
      <c r="G11" s="19"/>
      <c r="H11" s="66"/>
      <c r="I11" s="1" t="s">
        <v>17</v>
      </c>
      <c r="J11" s="1" t="s">
        <v>14</v>
      </c>
      <c r="K11" s="1" t="s">
        <v>18</v>
      </c>
      <c r="L11" s="106" t="s">
        <v>19</v>
      </c>
      <c r="M11" s="107"/>
      <c r="N11" s="47" t="s">
        <v>20</v>
      </c>
      <c r="O11" s="47" t="s">
        <v>21</v>
      </c>
      <c r="P11" s="47" t="s">
        <v>22</v>
      </c>
      <c r="Q11" s="29"/>
    </row>
    <row r="12" spans="1:17" x14ac:dyDescent="0.2">
      <c r="A12" s="54"/>
      <c r="B12" s="33" t="s">
        <v>23</v>
      </c>
      <c r="C12" s="11">
        <f t="shared" ref="C12:C18" si="0">E12+D12</f>
        <v>8</v>
      </c>
      <c r="D12" s="11"/>
      <c r="E12" s="11">
        <v>8</v>
      </c>
      <c r="F12" s="33" t="s">
        <v>24</v>
      </c>
      <c r="G12" s="31">
        <f>ROUNDUP((C14/2),0)</f>
        <v>2</v>
      </c>
      <c r="H12" s="22"/>
      <c r="I12" s="64" t="s">
        <v>25</v>
      </c>
      <c r="J12" s="53">
        <f>((((((2*(C15))+(0.5*(C18)))+K12)-0.5)+O12)+P12)+N12</f>
        <v>17</v>
      </c>
      <c r="K12" s="72"/>
      <c r="L12" s="127" t="s">
        <v>26</v>
      </c>
      <c r="M12" s="101"/>
      <c r="N12" s="59"/>
      <c r="O12" s="59"/>
      <c r="P12" s="59"/>
      <c r="Q12" s="29"/>
    </row>
    <row r="13" spans="1:17" x14ac:dyDescent="0.2">
      <c r="A13" s="54"/>
      <c r="B13" s="33" t="s">
        <v>27</v>
      </c>
      <c r="C13" s="11">
        <f t="shared" si="0"/>
        <v>9</v>
      </c>
      <c r="D13" s="11"/>
      <c r="E13" s="11">
        <v>9</v>
      </c>
      <c r="F13" s="33" t="s">
        <v>28</v>
      </c>
      <c r="G13" s="31">
        <f>ROUNDUP((C16/2),0)</f>
        <v>3</v>
      </c>
      <c r="H13" s="22"/>
      <c r="I13" s="41" t="s">
        <v>29</v>
      </c>
      <c r="J13" s="12">
        <f>((((((2*C14)+(0.5*C18))+K13)-0.5)+O13)+P13)+N13</f>
        <v>9</v>
      </c>
      <c r="K13" s="52"/>
      <c r="L13" s="128" t="s">
        <v>30</v>
      </c>
      <c r="M13" s="92"/>
      <c r="N13" s="73"/>
      <c r="O13" s="73"/>
      <c r="P13" s="73"/>
      <c r="Q13" s="29"/>
    </row>
    <row r="14" spans="1:17" x14ac:dyDescent="0.2">
      <c r="A14" s="54"/>
      <c r="B14" s="33" t="s">
        <v>31</v>
      </c>
      <c r="C14" s="11">
        <f t="shared" si="0"/>
        <v>4</v>
      </c>
      <c r="D14" s="11"/>
      <c r="E14" s="11">
        <v>4</v>
      </c>
      <c r="F14" s="103" t="s">
        <v>32</v>
      </c>
      <c r="G14" s="105"/>
      <c r="H14" s="22"/>
      <c r="I14" s="20" t="s">
        <v>33</v>
      </c>
      <c r="J14" s="12">
        <f>((((((2*C13)+(0.5*C18))+K14)-0.5)+O14)+P14)+N14</f>
        <v>34</v>
      </c>
      <c r="K14" s="52"/>
      <c r="L14" s="128" t="s">
        <v>34</v>
      </c>
      <c r="M14" s="92"/>
      <c r="N14" s="73">
        <v>15</v>
      </c>
      <c r="O14" s="73"/>
      <c r="P14" s="73"/>
      <c r="Q14" s="29"/>
    </row>
    <row r="15" spans="1:17" x14ac:dyDescent="0.2">
      <c r="A15" s="54"/>
      <c r="B15" s="33" t="s">
        <v>35</v>
      </c>
      <c r="C15" s="11">
        <f t="shared" si="0"/>
        <v>8</v>
      </c>
      <c r="D15" s="11"/>
      <c r="E15" s="11">
        <v>8</v>
      </c>
      <c r="F15" s="1" t="s">
        <v>36</v>
      </c>
      <c r="G15" s="1" t="s">
        <v>14</v>
      </c>
      <c r="H15" s="22"/>
      <c r="I15" s="20" t="s">
        <v>37</v>
      </c>
      <c r="J15" s="12">
        <f>((((((2*C17)+(0.5*C18))+K15)-0.5)+O15)+P15)+N15</f>
        <v>7</v>
      </c>
      <c r="K15" s="52"/>
      <c r="L15" s="99" t="s">
        <v>38</v>
      </c>
      <c r="M15" s="92"/>
      <c r="N15" s="73"/>
      <c r="O15" s="73"/>
      <c r="P15" s="73"/>
      <c r="Q15" s="29"/>
    </row>
    <row r="16" spans="1:17" x14ac:dyDescent="0.2">
      <c r="A16" s="54"/>
      <c r="B16" s="33" t="s">
        <v>39</v>
      </c>
      <c r="C16" s="11">
        <f>E16+D16</f>
        <v>5</v>
      </c>
      <c r="D16" s="11"/>
      <c r="E16" s="11">
        <v>5</v>
      </c>
      <c r="F16" s="80"/>
      <c r="G16" s="31">
        <f>30+((C14+C16)*(2+G3))</f>
        <v>57</v>
      </c>
      <c r="H16" s="22"/>
      <c r="I16" s="41" t="s">
        <v>40</v>
      </c>
      <c r="J16" s="12">
        <f>((((((2*C13)+(0.5*C18))+K16)-0.5)+O16)+P16)+N16</f>
        <v>19</v>
      </c>
      <c r="K16" s="52"/>
      <c r="L16" s="99" t="s">
        <v>34</v>
      </c>
      <c r="M16" s="92"/>
      <c r="N16" s="73"/>
      <c r="O16" s="73"/>
      <c r="P16" s="73"/>
      <c r="Q16" s="29"/>
    </row>
    <row r="17" spans="1:17" x14ac:dyDescent="0.2">
      <c r="A17" s="54"/>
      <c r="B17" s="33" t="s">
        <v>41</v>
      </c>
      <c r="C17" s="11">
        <f t="shared" si="0"/>
        <v>3</v>
      </c>
      <c r="D17" s="11"/>
      <c r="E17" s="11">
        <v>3</v>
      </c>
      <c r="F17" s="33" t="s">
        <v>42</v>
      </c>
      <c r="G17" s="80">
        <f>55+(3*C17)</f>
        <v>64</v>
      </c>
      <c r="H17" s="22"/>
      <c r="I17" s="41" t="s">
        <v>43</v>
      </c>
      <c r="J17" s="12">
        <f>((((((2*C13)+(0.5*C18))+K17)-0.5)+O17)+P17)+N17</f>
        <v>34</v>
      </c>
      <c r="K17" s="52"/>
      <c r="L17" s="99" t="s">
        <v>34</v>
      </c>
      <c r="M17" s="92"/>
      <c r="N17" s="73">
        <v>15</v>
      </c>
      <c r="O17" s="73"/>
      <c r="P17" s="73"/>
      <c r="Q17" s="29"/>
    </row>
    <row r="18" spans="1:17" x14ac:dyDescent="0.2">
      <c r="A18" s="54"/>
      <c r="B18" s="33" t="s">
        <v>44</v>
      </c>
      <c r="C18" s="11">
        <f t="shared" si="0"/>
        <v>3</v>
      </c>
      <c r="D18" s="11"/>
      <c r="E18" s="11">
        <v>3</v>
      </c>
      <c r="F18" s="36"/>
      <c r="G18" s="43"/>
      <c r="H18" s="66"/>
      <c r="I18" s="41" t="s">
        <v>45</v>
      </c>
      <c r="J18" s="12">
        <f>((((((2*C16)+(0.5*C18))+K18)-0.5)+O18)+P18)+N18</f>
        <v>11</v>
      </c>
      <c r="K18" s="52"/>
      <c r="L18" s="99" t="s">
        <v>46</v>
      </c>
      <c r="M18" s="92"/>
      <c r="N18" s="73"/>
      <c r="O18" s="73"/>
      <c r="P18" s="73"/>
      <c r="Q18" s="29"/>
    </row>
    <row r="19" spans="1:17" x14ac:dyDescent="0.2">
      <c r="A19" s="50"/>
      <c r="B19" s="69"/>
      <c r="C19" s="69"/>
      <c r="D19" s="37">
        <f>SUM(D12:D18)</f>
        <v>0</v>
      </c>
      <c r="E19" s="3">
        <f>SUM(E12:E18)-35</f>
        <v>5</v>
      </c>
      <c r="F19" s="19"/>
      <c r="G19" s="19"/>
      <c r="H19" s="66"/>
      <c r="I19" s="41" t="s">
        <v>47</v>
      </c>
      <c r="J19" s="12">
        <f>((((((2*C12)+(0.5*C18))+K19)-0.5)+O19)+P19)+N19</f>
        <v>17</v>
      </c>
      <c r="K19" s="52"/>
      <c r="L19" s="99" t="s">
        <v>48</v>
      </c>
      <c r="M19" s="92"/>
      <c r="N19" s="73"/>
      <c r="O19" s="73"/>
      <c r="P19" s="73"/>
      <c r="Q19" s="29"/>
    </row>
    <row r="20" spans="1:17" x14ac:dyDescent="0.2">
      <c r="A20" s="54"/>
      <c r="B20" s="103" t="s">
        <v>49</v>
      </c>
      <c r="C20" s="105"/>
      <c r="D20" s="22"/>
      <c r="E20" s="33" t="s">
        <v>50</v>
      </c>
      <c r="F20" s="134" t="s">
        <v>117</v>
      </c>
      <c r="G20" s="105"/>
      <c r="H20" s="22"/>
      <c r="I20" s="41" t="s">
        <v>51</v>
      </c>
      <c r="J20" s="12">
        <f>((((((2*C16)+(0.5*C18))+K20)-0.5)+O20)+P20)+N20</f>
        <v>11</v>
      </c>
      <c r="K20" s="52"/>
      <c r="L20" s="99" t="s">
        <v>46</v>
      </c>
      <c r="M20" s="92"/>
      <c r="N20" s="73"/>
      <c r="O20" s="73"/>
      <c r="P20" s="73"/>
      <c r="Q20" s="29"/>
    </row>
    <row r="21" spans="1:17" x14ac:dyDescent="0.2">
      <c r="A21" s="54"/>
      <c r="B21" s="1" t="s">
        <v>36</v>
      </c>
      <c r="C21" s="1" t="s">
        <v>14</v>
      </c>
      <c r="D21" s="22"/>
      <c r="E21" s="1" t="s">
        <v>52</v>
      </c>
      <c r="F21" s="106" t="s">
        <v>53</v>
      </c>
      <c r="G21" s="107"/>
      <c r="H21" s="22"/>
      <c r="I21" s="41" t="s">
        <v>54</v>
      </c>
      <c r="J21" s="12">
        <f>((((((2*C16)+(0.5*C18))+K21)-0.5)+O21)+P21)+N21</f>
        <v>11</v>
      </c>
      <c r="K21" s="52"/>
      <c r="L21" s="99" t="s">
        <v>46</v>
      </c>
      <c r="M21" s="92"/>
      <c r="N21" s="73"/>
      <c r="O21" s="73"/>
      <c r="P21" s="73"/>
      <c r="Q21" s="29"/>
    </row>
    <row r="22" spans="1:17" x14ac:dyDescent="0.2">
      <c r="A22" s="54"/>
      <c r="B22" s="80">
        <v>112</v>
      </c>
      <c r="C22" s="80">
        <f>(100+(3*C14))+(C14*(G3-1))</f>
        <v>112</v>
      </c>
      <c r="D22" s="22"/>
      <c r="E22" s="80">
        <f>+(C14-1)*2</f>
        <v>6</v>
      </c>
      <c r="F22" s="115">
        <v>100</v>
      </c>
      <c r="G22" s="105"/>
      <c r="H22" s="22"/>
      <c r="I22" s="41" t="s">
        <v>55</v>
      </c>
      <c r="J22" s="12">
        <f>((((((2*C17)+(0.5*C18))+K22)-0.5)+O22)+P22)+N22</f>
        <v>7</v>
      </c>
      <c r="K22" s="52"/>
      <c r="L22" s="99" t="s">
        <v>38</v>
      </c>
      <c r="M22" s="92"/>
      <c r="N22" s="73"/>
      <c r="O22" s="73"/>
      <c r="P22" s="73"/>
      <c r="Q22" s="29"/>
    </row>
    <row r="23" spans="1:17" x14ac:dyDescent="0.2">
      <c r="A23" s="50"/>
      <c r="B23" s="69"/>
      <c r="C23" s="69"/>
      <c r="D23" s="6"/>
      <c r="E23" s="32"/>
      <c r="F23" s="32"/>
      <c r="G23" s="32"/>
      <c r="H23" s="66"/>
      <c r="I23" s="41" t="s">
        <v>56</v>
      </c>
      <c r="J23" s="12">
        <f>((((((2*C15)+(0.5*C18))+K23)-0.5)+O23)+P23)+N23</f>
        <v>32</v>
      </c>
      <c r="K23" s="52"/>
      <c r="L23" s="99" t="s">
        <v>26</v>
      </c>
      <c r="M23" s="92"/>
      <c r="N23" s="73">
        <v>15</v>
      </c>
      <c r="O23" s="135"/>
      <c r="P23" s="73"/>
      <c r="Q23" s="29"/>
    </row>
    <row r="24" spans="1:17" x14ac:dyDescent="0.2">
      <c r="A24" s="54"/>
      <c r="B24" s="117" t="s">
        <v>57</v>
      </c>
      <c r="C24" s="105"/>
      <c r="D24" s="118"/>
      <c r="E24" s="119"/>
      <c r="F24" s="120"/>
      <c r="G24" s="119"/>
      <c r="H24" s="66"/>
      <c r="I24" s="41" t="s">
        <v>58</v>
      </c>
      <c r="J24" s="12">
        <f>((((((2*C14)+(0.5*C18))+K24)-0.5)+O24)+P24)+N24</f>
        <v>9</v>
      </c>
      <c r="K24" s="52"/>
      <c r="L24" s="99" t="s">
        <v>30</v>
      </c>
      <c r="M24" s="92"/>
      <c r="N24" s="73"/>
      <c r="O24" s="73"/>
      <c r="P24" s="73"/>
      <c r="Q24" s="29"/>
    </row>
    <row r="25" spans="1:17" x14ac:dyDescent="0.2">
      <c r="A25" s="54"/>
      <c r="B25" s="1" t="s">
        <v>57</v>
      </c>
      <c r="C25" s="47" t="s">
        <v>59</v>
      </c>
      <c r="D25" s="106" t="s">
        <v>53</v>
      </c>
      <c r="E25" s="107"/>
      <c r="F25" s="1" t="s">
        <v>42</v>
      </c>
      <c r="G25" s="47" t="s">
        <v>60</v>
      </c>
      <c r="H25" s="22"/>
      <c r="I25" s="74" t="s">
        <v>61</v>
      </c>
      <c r="J25" s="24">
        <f>((((((2*C14)+(0.5*C18))+K25)-0.5)+O25)+P25)+N25</f>
        <v>9</v>
      </c>
      <c r="K25" s="30"/>
      <c r="L25" s="121" t="s">
        <v>30</v>
      </c>
      <c r="M25" s="89"/>
      <c r="N25" s="30"/>
      <c r="O25" s="30"/>
      <c r="P25" s="30"/>
      <c r="Q25" s="29"/>
    </row>
    <row r="26" spans="1:17" ht="25.5" x14ac:dyDescent="0.2">
      <c r="A26" s="54"/>
      <c r="B26" s="80"/>
      <c r="C26" s="80"/>
      <c r="D26" s="112"/>
      <c r="E26" s="116"/>
      <c r="F26" s="80"/>
      <c r="G26" s="84"/>
      <c r="H26" s="35"/>
      <c r="I26" s="13"/>
      <c r="J26" s="23" t="s">
        <v>7</v>
      </c>
      <c r="K26" s="13" t="s">
        <v>62</v>
      </c>
      <c r="L26" s="13" t="s">
        <v>63</v>
      </c>
      <c r="M26" s="68" t="s">
        <v>64</v>
      </c>
      <c r="N26" s="71" t="s">
        <v>65</v>
      </c>
      <c r="O26" s="7" t="s">
        <v>21</v>
      </c>
      <c r="P26" s="13" t="s">
        <v>66</v>
      </c>
      <c r="Q26" s="50"/>
    </row>
    <row r="27" spans="1:17" ht="25.5" x14ac:dyDescent="0.2">
      <c r="A27" s="54"/>
      <c r="B27" s="26"/>
      <c r="C27" s="84"/>
      <c r="D27" s="112"/>
      <c r="E27" s="116"/>
      <c r="F27" s="80"/>
      <c r="G27" s="84"/>
      <c r="H27" s="58"/>
      <c r="I27" s="46" t="s">
        <v>67</v>
      </c>
      <c r="J27" s="77" t="s">
        <v>68</v>
      </c>
      <c r="K27" s="77">
        <f>SUM(K12:K25)</f>
        <v>0</v>
      </c>
      <c r="L27" s="77">
        <f>((10+(C16/2))*(G3-1))+(N27)</f>
        <v>0</v>
      </c>
      <c r="M27" s="77">
        <f>L27-K27</f>
        <v>0</v>
      </c>
      <c r="N27" s="4">
        <f>IF((J27="X"),0,((G3-J27)*2))</f>
        <v>0</v>
      </c>
      <c r="O27" s="77">
        <f>SUM(O12:O25)</f>
        <v>0</v>
      </c>
      <c r="P27" s="18">
        <f>SUM(P12:P25)</f>
        <v>0</v>
      </c>
      <c r="Q27" s="62"/>
    </row>
    <row r="28" spans="1:17" x14ac:dyDescent="0.2">
      <c r="A28" s="54"/>
      <c r="B28" s="26"/>
      <c r="C28" s="84"/>
      <c r="D28" s="112"/>
      <c r="E28" s="116"/>
      <c r="F28" s="80"/>
      <c r="G28" s="84"/>
      <c r="H28" s="35"/>
      <c r="I28" s="34"/>
      <c r="J28" s="27" t="s">
        <v>69</v>
      </c>
      <c r="K28" s="34"/>
      <c r="L28" s="34"/>
      <c r="M28" s="8"/>
      <c r="N28" s="6"/>
      <c r="O28" s="34"/>
      <c r="P28" s="15"/>
      <c r="Q28" s="50"/>
    </row>
    <row r="29" spans="1:17" x14ac:dyDescent="0.2">
      <c r="A29" s="54"/>
      <c r="B29" s="103" t="s">
        <v>70</v>
      </c>
      <c r="C29" s="105"/>
      <c r="D29" s="1" t="s">
        <v>36</v>
      </c>
      <c r="E29" s="1" t="s">
        <v>71</v>
      </c>
      <c r="F29" s="106" t="s">
        <v>72</v>
      </c>
      <c r="G29" s="107"/>
      <c r="H29" s="35"/>
      <c r="I29" s="19"/>
      <c r="J29" s="19"/>
      <c r="K29" s="19"/>
      <c r="L29" s="6"/>
      <c r="M29" s="6"/>
      <c r="N29" s="19"/>
      <c r="O29" s="19"/>
      <c r="P29" s="38"/>
      <c r="Q29" s="50"/>
    </row>
    <row r="30" spans="1:17" x14ac:dyDescent="0.2">
      <c r="A30" s="54"/>
      <c r="B30" s="112"/>
      <c r="C30" s="105"/>
      <c r="D30" s="80"/>
      <c r="E30" s="80"/>
      <c r="F30" s="112"/>
      <c r="G30" s="105"/>
      <c r="H30" s="22"/>
      <c r="I30" s="103" t="s">
        <v>73</v>
      </c>
      <c r="J30" s="105"/>
      <c r="K30" s="1" t="s">
        <v>74</v>
      </c>
      <c r="L30" s="14"/>
      <c r="M30" s="66"/>
      <c r="N30" s="108" t="s">
        <v>75</v>
      </c>
      <c r="O30" s="107"/>
      <c r="P30" s="47" t="s">
        <v>76</v>
      </c>
      <c r="Q30" s="29"/>
    </row>
    <row r="31" spans="1:17" x14ac:dyDescent="0.2">
      <c r="A31" s="54"/>
      <c r="B31" s="112"/>
      <c r="C31" s="105"/>
      <c r="D31" s="80"/>
      <c r="E31" s="80"/>
      <c r="F31" s="112"/>
      <c r="G31" s="105"/>
      <c r="H31" s="22"/>
      <c r="I31" s="113"/>
      <c r="J31" s="105"/>
      <c r="K31" s="11"/>
      <c r="L31" s="114"/>
      <c r="M31" s="92"/>
      <c r="N31" s="115">
        <v>0</v>
      </c>
      <c r="O31" s="105"/>
      <c r="P31" s="63"/>
      <c r="Q31" s="29"/>
    </row>
    <row r="32" spans="1:17" x14ac:dyDescent="0.2">
      <c r="A32" s="50"/>
      <c r="B32" s="69"/>
      <c r="C32" s="69"/>
      <c r="D32" s="69"/>
      <c r="E32" s="69"/>
      <c r="F32" s="69"/>
      <c r="G32" s="43"/>
      <c r="H32" s="19"/>
      <c r="I32" s="69"/>
      <c r="J32" s="32"/>
      <c r="K32" s="32"/>
      <c r="L32" s="50"/>
      <c r="M32" s="50"/>
      <c r="N32" s="32"/>
      <c r="O32" s="32"/>
      <c r="P32" s="43"/>
      <c r="Q32" s="50"/>
    </row>
    <row r="33" spans="1:17" x14ac:dyDescent="0.2">
      <c r="A33" s="54"/>
      <c r="B33" s="103" t="s">
        <v>77</v>
      </c>
      <c r="C33" s="104"/>
      <c r="D33" s="104"/>
      <c r="E33" s="104"/>
      <c r="F33" s="105"/>
      <c r="G33" s="22"/>
      <c r="H33" s="45" t="s">
        <v>78</v>
      </c>
      <c r="I33" s="11">
        <v>300</v>
      </c>
      <c r="J33" s="14"/>
      <c r="K33" s="50"/>
      <c r="L33" s="44"/>
      <c r="M33" s="6"/>
      <c r="N33" s="50"/>
      <c r="O33" s="38"/>
      <c r="P33" s="38"/>
      <c r="Q33" s="50"/>
    </row>
    <row r="34" spans="1:17" x14ac:dyDescent="0.2">
      <c r="A34" s="54"/>
      <c r="B34" s="106" t="s">
        <v>2</v>
      </c>
      <c r="C34" s="107"/>
      <c r="D34" s="1" t="s">
        <v>79</v>
      </c>
      <c r="E34" s="108" t="s">
        <v>72</v>
      </c>
      <c r="F34" s="107"/>
      <c r="G34" s="22"/>
      <c r="H34" s="103" t="s">
        <v>80</v>
      </c>
      <c r="I34" s="105"/>
      <c r="J34" s="82"/>
      <c r="K34" s="81"/>
      <c r="L34" s="81"/>
      <c r="M34" s="81"/>
      <c r="N34" s="66"/>
      <c r="O34" s="48" t="s">
        <v>81</v>
      </c>
      <c r="P34" s="61">
        <f>1+(ROUNDUP((C14/3),0))</f>
        <v>3</v>
      </c>
      <c r="Q34" s="29"/>
    </row>
    <row r="35" spans="1:17" x14ac:dyDescent="0.2">
      <c r="A35" s="54"/>
      <c r="B35" s="100"/>
      <c r="C35" s="101"/>
      <c r="D35" s="72"/>
      <c r="E35" s="102"/>
      <c r="F35" s="101"/>
      <c r="G35" s="22"/>
      <c r="H35" s="106" t="s">
        <v>2</v>
      </c>
      <c r="I35" s="109"/>
      <c r="J35" s="1" t="s">
        <v>82</v>
      </c>
      <c r="K35" s="106" t="s">
        <v>72</v>
      </c>
      <c r="L35" s="109"/>
      <c r="M35" s="1" t="s">
        <v>83</v>
      </c>
      <c r="N35" s="22"/>
      <c r="O35" s="48" t="s">
        <v>84</v>
      </c>
      <c r="P35" s="61">
        <f>25+(C12*25)</f>
        <v>225</v>
      </c>
      <c r="Q35" s="29"/>
    </row>
    <row r="36" spans="1:17" x14ac:dyDescent="0.2">
      <c r="A36" s="54"/>
      <c r="B36" s="91"/>
      <c r="C36" s="92"/>
      <c r="D36" s="52"/>
      <c r="E36" s="93"/>
      <c r="F36" s="92"/>
      <c r="G36" s="22"/>
      <c r="H36" s="100"/>
      <c r="I36" s="101"/>
      <c r="J36" s="72"/>
      <c r="K36" s="110"/>
      <c r="L36" s="111"/>
      <c r="M36" s="72"/>
      <c r="N36" s="35"/>
      <c r="O36" s="43"/>
      <c r="P36" s="43"/>
      <c r="Q36" s="50"/>
    </row>
    <row r="37" spans="1:17" x14ac:dyDescent="0.2">
      <c r="A37" s="54"/>
      <c r="B37" s="91"/>
      <c r="C37" s="92"/>
      <c r="D37" s="52"/>
      <c r="E37" s="93"/>
      <c r="F37" s="92"/>
      <c r="G37" s="22"/>
      <c r="H37" s="94"/>
      <c r="I37" s="92"/>
      <c r="J37" s="52"/>
      <c r="K37" s="99"/>
      <c r="L37" s="96"/>
      <c r="M37" s="52"/>
      <c r="N37" s="35"/>
      <c r="O37" s="38"/>
      <c r="P37" s="38"/>
      <c r="Q37" s="50"/>
    </row>
    <row r="38" spans="1:17" x14ac:dyDescent="0.2">
      <c r="A38" s="54"/>
      <c r="B38" s="93"/>
      <c r="C38" s="92"/>
      <c r="D38" s="52"/>
      <c r="E38" s="93"/>
      <c r="F38" s="92"/>
      <c r="G38" s="22"/>
      <c r="H38" s="94"/>
      <c r="I38" s="92"/>
      <c r="J38" s="52"/>
      <c r="K38" s="99"/>
      <c r="L38" s="96"/>
      <c r="M38" s="52"/>
      <c r="N38" s="22"/>
      <c r="O38" s="48" t="s">
        <v>85</v>
      </c>
      <c r="P38" s="61">
        <f>C18</f>
        <v>3</v>
      </c>
      <c r="Q38" s="29"/>
    </row>
    <row r="39" spans="1:17" x14ac:dyDescent="0.2">
      <c r="A39" s="54"/>
      <c r="B39" s="91"/>
      <c r="C39" s="92"/>
      <c r="D39" s="52"/>
      <c r="E39" s="93"/>
      <c r="F39" s="92"/>
      <c r="G39" s="22"/>
      <c r="H39" s="94"/>
      <c r="I39" s="92"/>
      <c r="J39" s="52"/>
      <c r="K39" s="99"/>
      <c r="L39" s="96"/>
      <c r="M39" s="52"/>
      <c r="N39" s="22"/>
      <c r="O39" s="48" t="s">
        <v>86</v>
      </c>
      <c r="P39" s="61">
        <f>94+(ROUNDDOWN((C18/2),0))</f>
        <v>95</v>
      </c>
      <c r="Q39" s="29"/>
    </row>
    <row r="40" spans="1:17" x14ac:dyDescent="0.2">
      <c r="A40" s="54"/>
      <c r="B40" s="91"/>
      <c r="C40" s="92"/>
      <c r="D40" s="52"/>
      <c r="E40" s="93"/>
      <c r="F40" s="92"/>
      <c r="G40" s="22"/>
      <c r="H40" s="94"/>
      <c r="I40" s="92"/>
      <c r="J40" s="73"/>
      <c r="K40" s="99"/>
      <c r="L40" s="96"/>
      <c r="M40" s="52"/>
      <c r="N40" s="35"/>
      <c r="O40" s="43"/>
      <c r="P40" s="43"/>
      <c r="Q40" s="50"/>
    </row>
    <row r="41" spans="1:17" x14ac:dyDescent="0.2">
      <c r="A41" s="54"/>
      <c r="B41" s="91"/>
      <c r="C41" s="92"/>
      <c r="D41" s="52"/>
      <c r="E41" s="93"/>
      <c r="F41" s="92"/>
      <c r="G41" s="22"/>
      <c r="H41" s="94"/>
      <c r="I41" s="92"/>
      <c r="J41" s="52"/>
      <c r="K41" s="99"/>
      <c r="L41" s="96"/>
      <c r="M41" s="52"/>
      <c r="N41" s="35"/>
      <c r="O41" s="51" t="s">
        <v>87</v>
      </c>
      <c r="P41" s="38"/>
      <c r="Q41" s="50"/>
    </row>
    <row r="42" spans="1:17" x14ac:dyDescent="0.2">
      <c r="A42" s="54"/>
      <c r="B42" s="91"/>
      <c r="C42" s="92"/>
      <c r="D42" s="52"/>
      <c r="E42" s="93"/>
      <c r="F42" s="92"/>
      <c r="G42" s="22"/>
      <c r="H42" s="94"/>
      <c r="I42" s="92"/>
      <c r="J42" s="52"/>
      <c r="K42" s="99"/>
      <c r="L42" s="96"/>
      <c r="M42" s="52"/>
      <c r="N42" s="22"/>
      <c r="O42" s="48" t="s">
        <v>88</v>
      </c>
      <c r="P42" s="61">
        <f>C14*2</f>
        <v>8</v>
      </c>
      <c r="Q42" s="29"/>
    </row>
    <row r="43" spans="1:17" x14ac:dyDescent="0.2">
      <c r="A43" s="54"/>
      <c r="B43" s="91"/>
      <c r="C43" s="92"/>
      <c r="D43" s="52"/>
      <c r="E43" s="93"/>
      <c r="F43" s="92"/>
      <c r="G43" s="22"/>
      <c r="H43" s="94"/>
      <c r="I43" s="92"/>
      <c r="J43" s="52"/>
      <c r="K43" s="99"/>
      <c r="L43" s="96"/>
      <c r="M43" s="52"/>
      <c r="N43" s="22"/>
      <c r="O43" s="48" t="s">
        <v>89</v>
      </c>
      <c r="P43" s="61">
        <f>C14*2</f>
        <v>8</v>
      </c>
      <c r="Q43" s="29"/>
    </row>
    <row r="44" spans="1:17" x14ac:dyDescent="0.2">
      <c r="A44" s="54"/>
      <c r="B44" s="91"/>
      <c r="C44" s="92"/>
      <c r="D44" s="52"/>
      <c r="E44" s="93"/>
      <c r="F44" s="92"/>
      <c r="G44" s="22"/>
      <c r="H44" s="94"/>
      <c r="I44" s="92"/>
      <c r="J44" s="52"/>
      <c r="K44" s="99"/>
      <c r="L44" s="96"/>
      <c r="M44" s="52"/>
      <c r="N44" s="22"/>
      <c r="O44" s="48" t="s">
        <v>90</v>
      </c>
      <c r="P44" s="61">
        <f>(C14-1)*2</f>
        <v>6</v>
      </c>
      <c r="Q44" s="29"/>
    </row>
    <row r="45" spans="1:17" x14ac:dyDescent="0.2">
      <c r="A45" s="54"/>
      <c r="B45" s="91"/>
      <c r="C45" s="92"/>
      <c r="D45" s="52"/>
      <c r="E45" s="93"/>
      <c r="F45" s="92"/>
      <c r="G45" s="22"/>
      <c r="H45" s="94"/>
      <c r="I45" s="92"/>
      <c r="J45" s="52"/>
      <c r="K45" s="99"/>
      <c r="L45" s="96"/>
      <c r="M45" s="52"/>
      <c r="N45" s="35"/>
      <c r="O45" s="70"/>
      <c r="P45" s="70"/>
      <c r="Q45" s="50"/>
    </row>
    <row r="46" spans="1:17" x14ac:dyDescent="0.2">
      <c r="A46" s="54"/>
      <c r="B46" s="91"/>
      <c r="C46" s="92"/>
      <c r="D46" s="52"/>
      <c r="E46" s="93"/>
      <c r="F46" s="92"/>
      <c r="G46" s="22"/>
      <c r="H46" s="94"/>
      <c r="I46" s="92"/>
      <c r="J46" s="52"/>
      <c r="K46" s="99"/>
      <c r="L46" s="96"/>
      <c r="M46" s="52"/>
      <c r="N46" s="22"/>
      <c r="O46" s="103" t="s">
        <v>91</v>
      </c>
      <c r="P46" s="105"/>
      <c r="Q46" s="29"/>
    </row>
    <row r="47" spans="1:17" x14ac:dyDescent="0.2">
      <c r="A47" s="54"/>
      <c r="B47" s="91"/>
      <c r="C47" s="92"/>
      <c r="D47" s="52"/>
      <c r="E47" s="93"/>
      <c r="F47" s="92"/>
      <c r="G47" s="22"/>
      <c r="H47" s="94"/>
      <c r="I47" s="92"/>
      <c r="J47" s="52"/>
      <c r="K47" s="99"/>
      <c r="L47" s="96"/>
      <c r="M47" s="52"/>
      <c r="N47" s="22"/>
      <c r="O47" s="56" t="s">
        <v>92</v>
      </c>
      <c r="P47" s="56" t="s">
        <v>36</v>
      </c>
      <c r="Q47" s="29"/>
    </row>
    <row r="48" spans="1:17" x14ac:dyDescent="0.2">
      <c r="A48" s="54"/>
      <c r="B48" s="91"/>
      <c r="C48" s="92"/>
      <c r="D48" s="52"/>
      <c r="E48" s="93"/>
      <c r="F48" s="92"/>
      <c r="G48" s="22"/>
      <c r="H48" s="94"/>
      <c r="I48" s="92"/>
      <c r="J48" s="52"/>
      <c r="K48" s="99"/>
      <c r="L48" s="96"/>
      <c r="M48" s="52"/>
      <c r="N48" s="22"/>
      <c r="O48" s="97" t="s">
        <v>93</v>
      </c>
      <c r="P48" s="98"/>
      <c r="Q48" s="29"/>
    </row>
    <row r="49" spans="1:17" x14ac:dyDescent="0.2">
      <c r="A49" s="54"/>
      <c r="B49" s="91"/>
      <c r="C49" s="92"/>
      <c r="D49" s="52"/>
      <c r="E49" s="93"/>
      <c r="F49" s="92"/>
      <c r="G49" s="22"/>
      <c r="H49" s="94"/>
      <c r="I49" s="92"/>
      <c r="J49" s="52"/>
      <c r="K49" s="99"/>
      <c r="L49" s="96"/>
      <c r="M49" s="52"/>
      <c r="N49" s="22"/>
      <c r="O49" s="9">
        <f>ROUNDDOWN((C22/2),0)</f>
        <v>56</v>
      </c>
      <c r="P49" s="61">
        <v>57</v>
      </c>
      <c r="Q49" s="29"/>
    </row>
    <row r="50" spans="1:17" x14ac:dyDescent="0.2">
      <c r="A50" s="54"/>
      <c r="B50" s="91"/>
      <c r="C50" s="92"/>
      <c r="D50" s="52"/>
      <c r="E50" s="93"/>
      <c r="F50" s="92"/>
      <c r="G50" s="22"/>
      <c r="H50" s="94"/>
      <c r="I50" s="92"/>
      <c r="J50" s="52"/>
      <c r="K50" s="99"/>
      <c r="L50" s="96"/>
      <c r="M50" s="52"/>
      <c r="N50" s="22"/>
      <c r="O50" s="97" t="s">
        <v>94</v>
      </c>
      <c r="P50" s="98"/>
      <c r="Q50" s="29"/>
    </row>
    <row r="51" spans="1:17" x14ac:dyDescent="0.2">
      <c r="A51" s="54"/>
      <c r="B51" s="91"/>
      <c r="C51" s="92"/>
      <c r="D51" s="52"/>
      <c r="E51" s="93"/>
      <c r="F51" s="92"/>
      <c r="G51" s="22"/>
      <c r="H51" s="94"/>
      <c r="I51" s="92"/>
      <c r="J51" s="52"/>
      <c r="K51" s="99"/>
      <c r="L51" s="96"/>
      <c r="M51" s="52"/>
      <c r="N51" s="22"/>
      <c r="O51" s="9">
        <f>ROUNDDOWN((C22/2),0)</f>
        <v>56</v>
      </c>
      <c r="P51" s="61">
        <v>57</v>
      </c>
      <c r="Q51" s="29"/>
    </row>
    <row r="52" spans="1:17" x14ac:dyDescent="0.2">
      <c r="A52" s="54"/>
      <c r="B52" s="137" t="s">
        <v>119</v>
      </c>
      <c r="C52" s="92"/>
      <c r="D52" s="52"/>
      <c r="E52" s="93"/>
      <c r="F52" s="92"/>
      <c r="G52" s="22"/>
      <c r="H52" s="94"/>
      <c r="I52" s="92"/>
      <c r="J52" s="52"/>
      <c r="K52" s="99"/>
      <c r="L52" s="96"/>
      <c r="M52" s="52"/>
      <c r="N52" s="22"/>
      <c r="O52" s="97" t="s">
        <v>95</v>
      </c>
      <c r="P52" s="98"/>
      <c r="Q52" s="29"/>
    </row>
    <row r="53" spans="1:17" x14ac:dyDescent="0.2">
      <c r="A53" s="54"/>
      <c r="B53" s="91"/>
      <c r="C53" s="92"/>
      <c r="D53" s="52"/>
      <c r="E53" s="93"/>
      <c r="F53" s="92"/>
      <c r="G53" s="22"/>
      <c r="H53" s="94"/>
      <c r="I53" s="92"/>
      <c r="J53" s="52"/>
      <c r="K53" s="99"/>
      <c r="L53" s="96"/>
      <c r="M53" s="52"/>
      <c r="N53" s="22"/>
      <c r="O53" s="9">
        <f>ROUNDDOWN((C22/2),0)</f>
        <v>56</v>
      </c>
      <c r="P53" s="61">
        <v>57</v>
      </c>
      <c r="Q53" s="29"/>
    </row>
    <row r="54" spans="1:17" x14ac:dyDescent="0.2">
      <c r="A54" s="54"/>
      <c r="B54" s="91"/>
      <c r="C54" s="92"/>
      <c r="D54" s="52"/>
      <c r="E54" s="93"/>
      <c r="F54" s="92"/>
      <c r="G54" s="22"/>
      <c r="H54" s="94"/>
      <c r="I54" s="92"/>
      <c r="J54" s="52"/>
      <c r="K54" s="99"/>
      <c r="L54" s="96"/>
      <c r="M54" s="52"/>
      <c r="N54" s="22"/>
      <c r="O54" s="97" t="s">
        <v>96</v>
      </c>
      <c r="P54" s="98"/>
      <c r="Q54" s="29"/>
    </row>
    <row r="55" spans="1:17" x14ac:dyDescent="0.2">
      <c r="A55" s="54"/>
      <c r="B55" s="136" t="s">
        <v>118</v>
      </c>
      <c r="C55" s="89"/>
      <c r="D55" s="139" t="s">
        <v>121</v>
      </c>
      <c r="E55" s="138" t="s">
        <v>120</v>
      </c>
      <c r="F55" s="89"/>
      <c r="G55" s="22"/>
      <c r="H55" s="94"/>
      <c r="I55" s="92"/>
      <c r="J55" s="52"/>
      <c r="K55" s="99"/>
      <c r="L55" s="96"/>
      <c r="M55" s="52"/>
      <c r="N55" s="22"/>
      <c r="O55" s="9">
        <f>ROUNDDOWN((C22/2),0)</f>
        <v>56</v>
      </c>
      <c r="P55" s="61">
        <v>57</v>
      </c>
      <c r="Q55" s="29"/>
    </row>
    <row r="56" spans="1:17" x14ac:dyDescent="0.2">
      <c r="A56" s="54"/>
      <c r="B56" s="103" t="s">
        <v>97</v>
      </c>
      <c r="C56" s="104"/>
      <c r="D56" s="104"/>
      <c r="E56" s="104"/>
      <c r="F56" s="105"/>
      <c r="G56" s="22"/>
      <c r="H56" s="94"/>
      <c r="I56" s="92"/>
      <c r="J56" s="52"/>
      <c r="K56" s="99"/>
      <c r="L56" s="96"/>
      <c r="M56" s="52"/>
      <c r="N56" s="22"/>
      <c r="O56" s="97" t="s">
        <v>98</v>
      </c>
      <c r="P56" s="98"/>
      <c r="Q56" s="29"/>
    </row>
    <row r="57" spans="1:17" x14ac:dyDescent="0.2">
      <c r="A57" s="54"/>
      <c r="B57" s="106" t="s">
        <v>2</v>
      </c>
      <c r="C57" s="107"/>
      <c r="D57" s="1" t="s">
        <v>32</v>
      </c>
      <c r="E57" s="108" t="s">
        <v>72</v>
      </c>
      <c r="F57" s="107"/>
      <c r="G57" s="22"/>
      <c r="H57" s="94"/>
      <c r="I57" s="92"/>
      <c r="J57" s="52"/>
      <c r="K57" s="99"/>
      <c r="L57" s="96"/>
      <c r="M57" s="52"/>
      <c r="N57" s="22"/>
      <c r="O57" s="9">
        <f>ROUNDDOWN((C22/2),0)</f>
        <v>56</v>
      </c>
      <c r="P57" s="61">
        <v>57</v>
      </c>
      <c r="Q57" s="29"/>
    </row>
    <row r="58" spans="1:17" x14ac:dyDescent="0.2">
      <c r="A58" s="54"/>
      <c r="B58" s="100"/>
      <c r="C58" s="101"/>
      <c r="D58" s="72"/>
      <c r="E58" s="102"/>
      <c r="F58" s="101"/>
      <c r="G58" s="22"/>
      <c r="H58" s="94"/>
      <c r="I58" s="92"/>
      <c r="J58" s="52"/>
      <c r="K58" s="99"/>
      <c r="L58" s="96"/>
      <c r="M58" s="52"/>
      <c r="N58" s="22"/>
      <c r="O58" s="97" t="s">
        <v>99</v>
      </c>
      <c r="P58" s="98"/>
      <c r="Q58" s="29"/>
    </row>
    <row r="59" spans="1:17" x14ac:dyDescent="0.2">
      <c r="A59" s="54"/>
      <c r="B59" s="91"/>
      <c r="C59" s="92"/>
      <c r="D59" s="52"/>
      <c r="E59" s="93"/>
      <c r="F59" s="92"/>
      <c r="G59" s="22"/>
      <c r="H59" s="94"/>
      <c r="I59" s="92"/>
      <c r="J59" s="52"/>
      <c r="K59" s="99"/>
      <c r="L59" s="96"/>
      <c r="M59" s="52"/>
      <c r="N59" s="22"/>
      <c r="O59" s="9">
        <f>ROUNDDOWN((C22/2),0)</f>
        <v>56</v>
      </c>
      <c r="P59" s="61">
        <v>57</v>
      </c>
      <c r="Q59" s="29"/>
    </row>
    <row r="60" spans="1:17" x14ac:dyDescent="0.2">
      <c r="A60" s="54"/>
      <c r="B60" s="91"/>
      <c r="C60" s="92"/>
      <c r="D60" s="52"/>
      <c r="E60" s="93"/>
      <c r="F60" s="92"/>
      <c r="G60" s="22"/>
      <c r="H60" s="94"/>
      <c r="I60" s="92"/>
      <c r="J60" s="52"/>
      <c r="K60" s="99"/>
      <c r="L60" s="96"/>
      <c r="M60" s="52"/>
      <c r="N60" s="22"/>
      <c r="O60" s="97" t="s">
        <v>100</v>
      </c>
      <c r="P60" s="98"/>
      <c r="Q60" s="29"/>
    </row>
    <row r="61" spans="1:17" x14ac:dyDescent="0.2">
      <c r="A61" s="54"/>
      <c r="B61" s="91"/>
      <c r="C61" s="92"/>
      <c r="D61" s="52"/>
      <c r="E61" s="93"/>
      <c r="F61" s="92"/>
      <c r="G61" s="22"/>
      <c r="H61" s="94"/>
      <c r="I61" s="92"/>
      <c r="J61" s="73"/>
      <c r="K61" s="95"/>
      <c r="L61" s="96"/>
      <c r="M61" s="73"/>
      <c r="N61" s="22"/>
      <c r="O61" s="60">
        <f>ROUNDDOWN((C22/2),0)</f>
        <v>56</v>
      </c>
      <c r="P61" s="61">
        <v>57</v>
      </c>
      <c r="Q61" s="29"/>
    </row>
    <row r="62" spans="1:17" x14ac:dyDescent="0.2">
      <c r="A62" s="54"/>
      <c r="B62" s="91"/>
      <c r="C62" s="92"/>
      <c r="D62" s="52"/>
      <c r="E62" s="93"/>
      <c r="F62" s="92"/>
      <c r="G62" s="22"/>
      <c r="H62" s="94"/>
      <c r="I62" s="92"/>
      <c r="J62" s="73"/>
      <c r="K62" s="95"/>
      <c r="L62" s="96"/>
      <c r="M62" s="73"/>
      <c r="N62" s="22"/>
      <c r="O62" s="97" t="s">
        <v>101</v>
      </c>
      <c r="P62" s="98"/>
      <c r="Q62" s="29"/>
    </row>
    <row r="63" spans="1:17" x14ac:dyDescent="0.2">
      <c r="A63" s="54"/>
      <c r="B63" s="91"/>
      <c r="C63" s="92"/>
      <c r="D63" s="52"/>
      <c r="E63" s="93"/>
      <c r="F63" s="92"/>
      <c r="G63" s="22"/>
      <c r="H63" s="94"/>
      <c r="I63" s="92"/>
      <c r="J63" s="73"/>
      <c r="K63" s="95"/>
      <c r="L63" s="96"/>
      <c r="M63" s="73"/>
      <c r="N63" s="22"/>
      <c r="O63" s="60">
        <f>ROUNDDOWN((C22/2),0)</f>
        <v>56</v>
      </c>
      <c r="P63" s="61">
        <v>57</v>
      </c>
      <c r="Q63" s="29"/>
    </row>
    <row r="64" spans="1:17" x14ac:dyDescent="0.2">
      <c r="A64" s="54"/>
      <c r="B64" s="88"/>
      <c r="C64" s="89"/>
      <c r="D64" s="67"/>
      <c r="E64" s="90"/>
      <c r="F64" s="89"/>
      <c r="G64" s="22"/>
      <c r="H64" s="90"/>
      <c r="I64" s="89"/>
      <c r="J64" s="30"/>
      <c r="K64" s="90"/>
      <c r="L64" s="89"/>
      <c r="M64" s="30"/>
      <c r="N64" s="35"/>
      <c r="O64" s="43"/>
      <c r="P64" s="43"/>
      <c r="Q64" s="50"/>
    </row>
    <row r="65" spans="1:17" x14ac:dyDescent="0.2">
      <c r="A65" s="50"/>
      <c r="B65" s="32"/>
      <c r="C65" s="32"/>
      <c r="D65" s="32"/>
      <c r="E65" s="32"/>
      <c r="F65" s="32"/>
      <c r="G65" s="6"/>
      <c r="H65" s="32"/>
      <c r="I65" s="32"/>
      <c r="J65" s="32"/>
      <c r="K65" s="32"/>
      <c r="L65" s="32"/>
      <c r="M65" s="32"/>
      <c r="N65" s="50"/>
      <c r="O65" s="50"/>
      <c r="P65" s="50"/>
      <c r="Q65" s="50"/>
    </row>
  </sheetData>
  <mergeCells count="174">
    <mergeCell ref="B1:D1"/>
    <mergeCell ref="B5:C5"/>
    <mergeCell ref="B6:G9"/>
    <mergeCell ref="I10:P10"/>
    <mergeCell ref="L11:M11"/>
    <mergeCell ref="L12:M12"/>
    <mergeCell ref="L13:M13"/>
    <mergeCell ref="F14:G14"/>
    <mergeCell ref="L14:M14"/>
    <mergeCell ref="L15:M15"/>
    <mergeCell ref="L16:M16"/>
    <mergeCell ref="L17:M17"/>
    <mergeCell ref="L18:M18"/>
    <mergeCell ref="L19:M19"/>
    <mergeCell ref="B20:C20"/>
    <mergeCell ref="F20:G20"/>
    <mergeCell ref="L20:M20"/>
    <mergeCell ref="F21:G21"/>
    <mergeCell ref="L21:M21"/>
    <mergeCell ref="F22:G22"/>
    <mergeCell ref="L22:M22"/>
    <mergeCell ref="L23:M23"/>
    <mergeCell ref="B24:C24"/>
    <mergeCell ref="D24:E24"/>
    <mergeCell ref="F24:G24"/>
    <mergeCell ref="L24:M24"/>
    <mergeCell ref="D25:E25"/>
    <mergeCell ref="L25:M25"/>
    <mergeCell ref="D26:E26"/>
    <mergeCell ref="D27:E27"/>
    <mergeCell ref="D28:E28"/>
    <mergeCell ref="B29:C29"/>
    <mergeCell ref="F29:G29"/>
    <mergeCell ref="B30:C30"/>
    <mergeCell ref="F30:G30"/>
    <mergeCell ref="I30:J30"/>
    <mergeCell ref="N30:O30"/>
    <mergeCell ref="B31:C31"/>
    <mergeCell ref="F31:G31"/>
    <mergeCell ref="I31:J31"/>
    <mergeCell ref="L31:M31"/>
    <mergeCell ref="N31:O31"/>
    <mergeCell ref="B33:F33"/>
    <mergeCell ref="B34:C34"/>
    <mergeCell ref="E34:F34"/>
    <mergeCell ref="H34:I34"/>
    <mergeCell ref="B35:C35"/>
    <mergeCell ref="E35:F35"/>
    <mergeCell ref="H35:I35"/>
    <mergeCell ref="K35:L35"/>
    <mergeCell ref="B36:C36"/>
    <mergeCell ref="E36:F36"/>
    <mergeCell ref="H36:I36"/>
    <mergeCell ref="K36:L36"/>
    <mergeCell ref="B37:C37"/>
    <mergeCell ref="E37:F37"/>
    <mergeCell ref="H37:I37"/>
    <mergeCell ref="K37:L37"/>
    <mergeCell ref="B38:C38"/>
    <mergeCell ref="E38:F38"/>
    <mergeCell ref="H38:I38"/>
    <mergeCell ref="K38:L38"/>
    <mergeCell ref="B39:C39"/>
    <mergeCell ref="E39:F39"/>
    <mergeCell ref="H39:I39"/>
    <mergeCell ref="K39:L39"/>
    <mergeCell ref="B40:C40"/>
    <mergeCell ref="E40:F40"/>
    <mergeCell ref="H40:I40"/>
    <mergeCell ref="K40:L40"/>
    <mergeCell ref="B41:C41"/>
    <mergeCell ref="E41:F41"/>
    <mergeCell ref="H41:I41"/>
    <mergeCell ref="K41:L41"/>
    <mergeCell ref="B42:C42"/>
    <mergeCell ref="E42:F42"/>
    <mergeCell ref="H42:I42"/>
    <mergeCell ref="K42:L42"/>
    <mergeCell ref="B43:C43"/>
    <mergeCell ref="E43:F43"/>
    <mergeCell ref="H43:I43"/>
    <mergeCell ref="K43:L43"/>
    <mergeCell ref="B44:C44"/>
    <mergeCell ref="E44:F44"/>
    <mergeCell ref="H44:I44"/>
    <mergeCell ref="K44:L44"/>
    <mergeCell ref="B45:C45"/>
    <mergeCell ref="E45:F45"/>
    <mergeCell ref="H45:I45"/>
    <mergeCell ref="K45:L45"/>
    <mergeCell ref="B46:C46"/>
    <mergeCell ref="E46:F46"/>
    <mergeCell ref="H46:I46"/>
    <mergeCell ref="K46:L46"/>
    <mergeCell ref="O46:P46"/>
    <mergeCell ref="B47:C47"/>
    <mergeCell ref="E47:F47"/>
    <mergeCell ref="H47:I47"/>
    <mergeCell ref="K47:L47"/>
    <mergeCell ref="B48:C48"/>
    <mergeCell ref="E48:F48"/>
    <mergeCell ref="H48:I48"/>
    <mergeCell ref="K48:L48"/>
    <mergeCell ref="O48:P48"/>
    <mergeCell ref="B49:C49"/>
    <mergeCell ref="E49:F49"/>
    <mergeCell ref="H49:I49"/>
    <mergeCell ref="K49:L49"/>
    <mergeCell ref="B50:C50"/>
    <mergeCell ref="E50:F50"/>
    <mergeCell ref="H50:I50"/>
    <mergeCell ref="K50:L50"/>
    <mergeCell ref="O50:P50"/>
    <mergeCell ref="B51:C51"/>
    <mergeCell ref="E51:F51"/>
    <mergeCell ref="H51:I51"/>
    <mergeCell ref="K51:L51"/>
    <mergeCell ref="B52:C52"/>
    <mergeCell ref="E52:F52"/>
    <mergeCell ref="H52:I52"/>
    <mergeCell ref="K52:L52"/>
    <mergeCell ref="O52:P52"/>
    <mergeCell ref="B53:C53"/>
    <mergeCell ref="E53:F53"/>
    <mergeCell ref="H53:I53"/>
    <mergeCell ref="K53:L53"/>
    <mergeCell ref="B54:C54"/>
    <mergeCell ref="E54:F54"/>
    <mergeCell ref="H54:I54"/>
    <mergeCell ref="K54:L54"/>
    <mergeCell ref="O54:P54"/>
    <mergeCell ref="B55:C55"/>
    <mergeCell ref="E55:F55"/>
    <mergeCell ref="H55:I55"/>
    <mergeCell ref="K55:L55"/>
    <mergeCell ref="B56:F56"/>
    <mergeCell ref="H56:I56"/>
    <mergeCell ref="K56:L56"/>
    <mergeCell ref="O56:P56"/>
    <mergeCell ref="B57:C57"/>
    <mergeCell ref="E57:F57"/>
    <mergeCell ref="H57:I57"/>
    <mergeCell ref="K57:L57"/>
    <mergeCell ref="B58:C58"/>
    <mergeCell ref="E58:F58"/>
    <mergeCell ref="H58:I58"/>
    <mergeCell ref="K58:L58"/>
    <mergeCell ref="O58:P58"/>
    <mergeCell ref="B59:C59"/>
    <mergeCell ref="E59:F59"/>
    <mergeCell ref="H59:I59"/>
    <mergeCell ref="K59:L59"/>
    <mergeCell ref="B60:C60"/>
    <mergeCell ref="E60:F60"/>
    <mergeCell ref="H60:I60"/>
    <mergeCell ref="K60:L60"/>
    <mergeCell ref="O60:P60"/>
    <mergeCell ref="B61:C61"/>
    <mergeCell ref="E61:F61"/>
    <mergeCell ref="H61:I61"/>
    <mergeCell ref="K61:L61"/>
    <mergeCell ref="B64:C64"/>
    <mergeCell ref="E64:F64"/>
    <mergeCell ref="H64:I64"/>
    <mergeCell ref="K64:L64"/>
    <mergeCell ref="B62:C62"/>
    <mergeCell ref="E62:F62"/>
    <mergeCell ref="H62:I62"/>
    <mergeCell ref="K62:L62"/>
    <mergeCell ref="O62:P62"/>
    <mergeCell ref="B63:C63"/>
    <mergeCell ref="E63:F63"/>
    <mergeCell ref="H63:I63"/>
    <mergeCell ref="K63:L6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/>
  </sheetViews>
  <sheetFormatPr defaultColWidth="12.28515625" defaultRowHeight="12.75" customHeight="1" x14ac:dyDescent="0.2"/>
  <cols>
    <col min="1" max="1" width="2.140625" customWidth="1"/>
    <col min="2" max="2" width="13.85546875" customWidth="1"/>
    <col min="3" max="3" width="9.85546875" customWidth="1"/>
    <col min="4" max="4" width="8.85546875" customWidth="1"/>
    <col min="5" max="5" width="7.42578125" customWidth="1"/>
    <col min="6" max="6" width="10.28515625" customWidth="1"/>
    <col min="7" max="7" width="11" customWidth="1"/>
    <col min="8" max="8" width="11.7109375" customWidth="1"/>
    <col min="9" max="9" width="14" customWidth="1"/>
    <col min="14" max="14" width="4.5703125" customWidth="1"/>
    <col min="15" max="15" width="10.7109375" customWidth="1"/>
    <col min="16" max="16" width="8.7109375" customWidth="1"/>
    <col min="17" max="17" width="2.140625" customWidth="1"/>
  </cols>
  <sheetData>
    <row r="1" spans="1:17" x14ac:dyDescent="0.2">
      <c r="A1" s="10"/>
      <c r="B1" s="122" t="s">
        <v>0</v>
      </c>
      <c r="C1" s="123"/>
      <c r="D1" s="123"/>
      <c r="E1" s="76" t="s">
        <v>1</v>
      </c>
      <c r="F1" s="25" t="s">
        <v>102</v>
      </c>
      <c r="G1" s="19"/>
      <c r="H1" s="19"/>
      <c r="I1" s="19"/>
      <c r="J1" s="50"/>
      <c r="K1" s="50"/>
      <c r="L1" s="50"/>
      <c r="M1" s="50"/>
      <c r="N1" s="50"/>
      <c r="O1" s="50"/>
      <c r="P1" s="50"/>
      <c r="Q1" s="50"/>
    </row>
    <row r="2" spans="1:17" ht="25.5" x14ac:dyDescent="0.2">
      <c r="A2" s="54"/>
      <c r="B2" s="42" t="s">
        <v>2</v>
      </c>
      <c r="C2" s="42" t="s">
        <v>3</v>
      </c>
      <c r="D2" s="42" t="s">
        <v>4</v>
      </c>
      <c r="E2" s="42" t="s">
        <v>5</v>
      </c>
      <c r="F2" s="42" t="s">
        <v>6</v>
      </c>
      <c r="G2" s="42" t="s">
        <v>7</v>
      </c>
      <c r="H2" s="42" t="s">
        <v>8</v>
      </c>
      <c r="I2" s="42" t="s">
        <v>10</v>
      </c>
      <c r="J2" s="35"/>
      <c r="K2" s="50"/>
      <c r="L2" s="50"/>
      <c r="M2" s="50"/>
      <c r="N2" s="50"/>
      <c r="O2" s="50"/>
      <c r="P2" s="50"/>
      <c r="Q2" s="50"/>
    </row>
    <row r="3" spans="1:17" x14ac:dyDescent="0.2">
      <c r="A3" s="54"/>
      <c r="B3" s="63"/>
      <c r="C3" s="63"/>
      <c r="D3" s="63"/>
      <c r="E3" s="63"/>
      <c r="F3" s="63"/>
      <c r="G3" s="63">
        <v>1</v>
      </c>
      <c r="H3" s="63"/>
      <c r="I3" s="21"/>
      <c r="J3" s="35"/>
      <c r="K3" s="50"/>
      <c r="L3" s="50"/>
      <c r="M3" s="50"/>
      <c r="N3" s="50"/>
      <c r="O3" s="50"/>
      <c r="P3" s="50"/>
      <c r="Q3" s="50"/>
    </row>
    <row r="4" spans="1:17" x14ac:dyDescent="0.2">
      <c r="A4" s="50"/>
      <c r="B4" s="49"/>
      <c r="C4" s="79"/>
      <c r="D4" s="79"/>
      <c r="E4" s="32"/>
      <c r="F4" s="32"/>
      <c r="G4" s="43"/>
      <c r="H4" s="32"/>
      <c r="I4" s="32"/>
      <c r="J4" s="50"/>
      <c r="K4" s="50"/>
      <c r="L4" s="50"/>
      <c r="M4" s="50"/>
      <c r="N4" s="50"/>
      <c r="O4" s="50"/>
      <c r="P4" s="50"/>
      <c r="Q4" s="50"/>
    </row>
    <row r="5" spans="1:17" x14ac:dyDescent="0.2">
      <c r="A5" s="50"/>
      <c r="B5" s="124" t="s">
        <v>11</v>
      </c>
      <c r="C5" s="123"/>
      <c r="D5" s="55"/>
      <c r="E5" s="19"/>
      <c r="F5" s="19"/>
      <c r="G5" s="38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">
      <c r="A6" s="54"/>
      <c r="B6" s="132"/>
      <c r="C6" s="104"/>
      <c r="D6" s="104"/>
      <c r="E6" s="104"/>
      <c r="F6" s="104"/>
      <c r="G6" s="105"/>
      <c r="H6" s="35"/>
      <c r="I6" s="50"/>
      <c r="J6" s="50"/>
      <c r="K6" s="50"/>
      <c r="L6" s="50"/>
      <c r="M6" s="50"/>
      <c r="N6" s="50"/>
      <c r="O6" s="50"/>
      <c r="P6" s="50"/>
      <c r="Q6" s="50"/>
    </row>
    <row r="7" spans="1:17" x14ac:dyDescent="0.2">
      <c r="A7" s="54"/>
      <c r="B7" s="104"/>
      <c r="C7" s="104"/>
      <c r="D7" s="104"/>
      <c r="E7" s="104"/>
      <c r="F7" s="104"/>
      <c r="G7" s="105"/>
      <c r="H7" s="35"/>
      <c r="I7" s="44"/>
      <c r="J7" s="50"/>
      <c r="K7" s="50"/>
      <c r="L7" s="50"/>
      <c r="M7" s="50"/>
      <c r="N7" s="50"/>
      <c r="O7" s="50"/>
      <c r="P7" s="50"/>
      <c r="Q7" s="50"/>
    </row>
    <row r="8" spans="1:17" x14ac:dyDescent="0.2">
      <c r="A8" s="54"/>
      <c r="B8" s="104"/>
      <c r="C8" s="104"/>
      <c r="D8" s="104"/>
      <c r="E8" s="104"/>
      <c r="F8" s="104"/>
      <c r="G8" s="105"/>
      <c r="H8" s="35"/>
      <c r="I8" s="50"/>
      <c r="J8" s="50"/>
      <c r="K8" s="6"/>
      <c r="L8" s="50"/>
      <c r="M8" s="50"/>
      <c r="N8" s="50"/>
      <c r="O8" s="50"/>
      <c r="P8" s="50"/>
      <c r="Q8" s="50"/>
    </row>
    <row r="9" spans="1:17" x14ac:dyDescent="0.2">
      <c r="A9" s="54"/>
      <c r="B9" s="104"/>
      <c r="C9" s="104"/>
      <c r="D9" s="104"/>
      <c r="E9" s="104"/>
      <c r="F9" s="104"/>
      <c r="G9" s="105"/>
      <c r="H9" s="35"/>
      <c r="I9" s="19"/>
      <c r="J9" s="19"/>
      <c r="K9" s="40"/>
      <c r="L9" s="19"/>
      <c r="M9" s="19"/>
      <c r="N9" s="19"/>
      <c r="O9" s="19"/>
      <c r="P9" s="38"/>
      <c r="Q9" s="50"/>
    </row>
    <row r="10" spans="1:17" x14ac:dyDescent="0.2">
      <c r="A10" s="50"/>
      <c r="B10" s="69"/>
      <c r="C10" s="69"/>
      <c r="D10" s="69"/>
      <c r="E10" s="69"/>
      <c r="F10" s="32"/>
      <c r="G10" s="32"/>
      <c r="H10" s="66"/>
      <c r="I10" s="133" t="s">
        <v>12</v>
      </c>
      <c r="J10" s="104"/>
      <c r="K10" s="104"/>
      <c r="L10" s="104"/>
      <c r="M10" s="104"/>
      <c r="N10" s="104"/>
      <c r="O10" s="104"/>
      <c r="P10" s="104"/>
      <c r="Q10" s="50"/>
    </row>
    <row r="11" spans="1:17" ht="25.5" customHeight="1" x14ac:dyDescent="0.2">
      <c r="A11" s="54"/>
      <c r="B11" s="75" t="s">
        <v>13</v>
      </c>
      <c r="C11" s="80" t="s">
        <v>14</v>
      </c>
      <c r="D11" s="80" t="s">
        <v>15</v>
      </c>
      <c r="E11" s="80" t="s">
        <v>16</v>
      </c>
      <c r="F11" s="57"/>
      <c r="G11" s="19"/>
      <c r="H11" s="66"/>
      <c r="I11" s="80" t="s">
        <v>17</v>
      </c>
      <c r="J11" s="80" t="s">
        <v>14</v>
      </c>
      <c r="K11" s="80" t="s">
        <v>18</v>
      </c>
      <c r="L11" s="112" t="s">
        <v>19</v>
      </c>
      <c r="M11" s="105"/>
      <c r="N11" s="63" t="s">
        <v>20</v>
      </c>
      <c r="O11" s="63" t="s">
        <v>103</v>
      </c>
      <c r="P11" s="63" t="s">
        <v>104</v>
      </c>
      <c r="Q11" s="29"/>
    </row>
    <row r="12" spans="1:17" x14ac:dyDescent="0.2">
      <c r="A12" s="54"/>
      <c r="B12" s="33" t="s">
        <v>23</v>
      </c>
      <c r="C12" s="11">
        <f t="shared" ref="C12:C18" si="0">E12+D12</f>
        <v>5</v>
      </c>
      <c r="D12" s="11">
        <v>0</v>
      </c>
      <c r="E12" s="11">
        <v>5</v>
      </c>
      <c r="F12" s="33" t="s">
        <v>24</v>
      </c>
      <c r="G12" s="80"/>
      <c r="H12" s="22"/>
      <c r="I12" s="64" t="s">
        <v>25</v>
      </c>
      <c r="J12" s="53">
        <f>((((((2*(C15))+(0.5*(C18)))+K12)-0.5)+O12)+P12)+N12</f>
        <v>12</v>
      </c>
      <c r="K12" s="72"/>
      <c r="L12" s="127" t="s">
        <v>26</v>
      </c>
      <c r="M12" s="101"/>
      <c r="N12" s="59"/>
      <c r="O12" s="59"/>
      <c r="P12" s="39"/>
      <c r="Q12" s="29"/>
    </row>
    <row r="13" spans="1:17" x14ac:dyDescent="0.2">
      <c r="A13" s="54"/>
      <c r="B13" s="33" t="s">
        <v>27</v>
      </c>
      <c r="C13" s="11">
        <f t="shared" si="0"/>
        <v>5</v>
      </c>
      <c r="D13" s="11">
        <v>0</v>
      </c>
      <c r="E13" s="11">
        <v>5</v>
      </c>
      <c r="F13" s="33" t="s">
        <v>105</v>
      </c>
      <c r="G13" s="80"/>
      <c r="H13" s="22"/>
      <c r="I13" s="41" t="s">
        <v>106</v>
      </c>
      <c r="J13" s="12">
        <f>((((((2*C14)+(0.5*C18))+K13)-0.5)+O13)+P13)+N13</f>
        <v>12</v>
      </c>
      <c r="K13" s="52"/>
      <c r="L13" s="128" t="s">
        <v>30</v>
      </c>
      <c r="M13" s="92"/>
      <c r="N13" s="73"/>
      <c r="O13" s="73"/>
      <c r="P13" s="20"/>
      <c r="Q13" s="29"/>
    </row>
    <row r="14" spans="1:17" x14ac:dyDescent="0.2">
      <c r="A14" s="54"/>
      <c r="B14" s="33" t="s">
        <v>31</v>
      </c>
      <c r="C14" s="11">
        <f t="shared" si="0"/>
        <v>5</v>
      </c>
      <c r="D14" s="11">
        <v>0</v>
      </c>
      <c r="E14" s="11">
        <v>5</v>
      </c>
      <c r="F14" s="103" t="s">
        <v>32</v>
      </c>
      <c r="G14" s="105"/>
      <c r="H14" s="22"/>
      <c r="I14" s="20" t="s">
        <v>33</v>
      </c>
      <c r="J14" s="12">
        <f>((((((2*C13)+(0.5*C18))+K14)-0.5)+O14)+P14)+N14</f>
        <v>12</v>
      </c>
      <c r="K14" s="52"/>
      <c r="L14" s="128" t="s">
        <v>34</v>
      </c>
      <c r="M14" s="92"/>
      <c r="N14" s="73"/>
      <c r="O14" s="73"/>
      <c r="P14" s="20"/>
      <c r="Q14" s="29"/>
    </row>
    <row r="15" spans="1:17" x14ac:dyDescent="0.2">
      <c r="A15" s="54"/>
      <c r="B15" s="33" t="s">
        <v>35</v>
      </c>
      <c r="C15" s="11">
        <f t="shared" si="0"/>
        <v>5</v>
      </c>
      <c r="D15" s="11">
        <v>0</v>
      </c>
      <c r="E15" s="11">
        <v>5</v>
      </c>
      <c r="F15" s="80" t="s">
        <v>36</v>
      </c>
      <c r="G15" s="80" t="s">
        <v>14</v>
      </c>
      <c r="H15" s="22"/>
      <c r="I15" s="41" t="s">
        <v>40</v>
      </c>
      <c r="J15" s="12">
        <f>((((((2*C13)+(0.5*C18))+K15)-0.5)+O15)+P15)+N15</f>
        <v>12</v>
      </c>
      <c r="K15" s="52"/>
      <c r="L15" s="99" t="s">
        <v>34</v>
      </c>
      <c r="M15" s="92"/>
      <c r="N15" s="73"/>
      <c r="O15" s="73"/>
      <c r="P15" s="20"/>
      <c r="Q15" s="29"/>
    </row>
    <row r="16" spans="1:17" x14ac:dyDescent="0.2">
      <c r="A16" s="54"/>
      <c r="B16" s="33" t="s">
        <v>39</v>
      </c>
      <c r="C16" s="11">
        <f t="shared" si="0"/>
        <v>5</v>
      </c>
      <c r="D16" s="11">
        <v>0</v>
      </c>
      <c r="E16" s="11">
        <v>5</v>
      </c>
      <c r="F16" s="80"/>
      <c r="G16" s="80"/>
      <c r="H16" s="22"/>
      <c r="I16" s="41" t="s">
        <v>43</v>
      </c>
      <c r="J16" s="12">
        <f>((((((2*C13)+(0.5*C18))+K16)-0.5)+O16)+P16)+N16</f>
        <v>12</v>
      </c>
      <c r="K16" s="52"/>
      <c r="L16" s="99" t="s">
        <v>34</v>
      </c>
      <c r="M16" s="92"/>
      <c r="N16" s="73"/>
      <c r="O16" s="73"/>
      <c r="P16" s="20"/>
      <c r="Q16" s="29"/>
    </row>
    <row r="17" spans="1:17" x14ac:dyDescent="0.2">
      <c r="A17" s="54"/>
      <c r="B17" s="33" t="s">
        <v>41</v>
      </c>
      <c r="C17" s="11">
        <f t="shared" si="0"/>
        <v>5</v>
      </c>
      <c r="D17" s="11">
        <v>0</v>
      </c>
      <c r="E17" s="11">
        <v>5</v>
      </c>
      <c r="F17" s="33" t="s">
        <v>42</v>
      </c>
      <c r="G17" s="80">
        <f>55+(3*C17)</f>
        <v>70</v>
      </c>
      <c r="H17" s="22"/>
      <c r="I17" s="41" t="s">
        <v>45</v>
      </c>
      <c r="J17" s="12">
        <f>((((((2*C16)+(0.5*C18))+K17)-0.5)+O17)+P17)+N17</f>
        <v>12</v>
      </c>
      <c r="K17" s="52"/>
      <c r="L17" s="99" t="s">
        <v>46</v>
      </c>
      <c r="M17" s="92"/>
      <c r="N17" s="73"/>
      <c r="O17" s="73"/>
      <c r="P17" s="20"/>
      <c r="Q17" s="29"/>
    </row>
    <row r="18" spans="1:17" x14ac:dyDescent="0.2">
      <c r="A18" s="54"/>
      <c r="B18" s="33" t="s">
        <v>44</v>
      </c>
      <c r="C18" s="11">
        <f t="shared" si="0"/>
        <v>5</v>
      </c>
      <c r="D18" s="11">
        <v>0</v>
      </c>
      <c r="E18" s="11">
        <v>5</v>
      </c>
      <c r="F18" s="36"/>
      <c r="G18" s="43"/>
      <c r="H18" s="66"/>
      <c r="I18" s="41" t="s">
        <v>47</v>
      </c>
      <c r="J18" s="12">
        <f>((((((2*C12)+(0.5*C18))+K18)-0.5)+O18)+P18)+N18</f>
        <v>12</v>
      </c>
      <c r="K18" s="52"/>
      <c r="L18" s="99" t="s">
        <v>48</v>
      </c>
      <c r="M18" s="92"/>
      <c r="N18" s="73"/>
      <c r="O18" s="73"/>
      <c r="P18" s="20"/>
      <c r="Q18" s="29"/>
    </row>
    <row r="19" spans="1:17" x14ac:dyDescent="0.2">
      <c r="A19" s="50"/>
      <c r="B19" s="69"/>
      <c r="C19" s="69"/>
      <c r="D19" s="32">
        <f>SUM(D12:D18)</f>
        <v>0</v>
      </c>
      <c r="E19" s="69"/>
      <c r="F19" s="19"/>
      <c r="G19" s="19"/>
      <c r="H19" s="66"/>
      <c r="I19" s="41" t="s">
        <v>51</v>
      </c>
      <c r="J19" s="12">
        <f>((((((2*C16)+(0.5*C18))+K19)-0.5)+O19)+P19)+N19</f>
        <v>12</v>
      </c>
      <c r="K19" s="52"/>
      <c r="L19" s="99" t="s">
        <v>46</v>
      </c>
      <c r="M19" s="92"/>
      <c r="N19" s="73"/>
      <c r="O19" s="73"/>
      <c r="P19" s="20"/>
      <c r="Q19" s="29"/>
    </row>
    <row r="20" spans="1:17" x14ac:dyDescent="0.2">
      <c r="A20" s="54"/>
      <c r="B20" s="103" t="s">
        <v>49</v>
      </c>
      <c r="C20" s="105"/>
      <c r="D20" s="22"/>
      <c r="E20" s="33" t="s">
        <v>50</v>
      </c>
      <c r="F20" s="115" t="s">
        <v>107</v>
      </c>
      <c r="G20" s="105"/>
      <c r="H20" s="22"/>
      <c r="I20" s="41" t="s">
        <v>54</v>
      </c>
      <c r="J20" s="12">
        <f>((((((2*C16)+(0.5*C18))+K20)-0.5)+O20)+P20)+N20</f>
        <v>12</v>
      </c>
      <c r="K20" s="52"/>
      <c r="L20" s="99" t="s">
        <v>46</v>
      </c>
      <c r="M20" s="92"/>
      <c r="N20" s="73"/>
      <c r="O20" s="73"/>
      <c r="P20" s="20"/>
      <c r="Q20" s="29"/>
    </row>
    <row r="21" spans="1:17" x14ac:dyDescent="0.2">
      <c r="A21" s="54"/>
      <c r="B21" s="80" t="s">
        <v>36</v>
      </c>
      <c r="C21" s="80" t="s">
        <v>14</v>
      </c>
      <c r="D21" s="22"/>
      <c r="E21" s="80" t="s">
        <v>52</v>
      </c>
      <c r="F21" s="80" t="s">
        <v>108</v>
      </c>
      <c r="G21" s="80" t="s">
        <v>53</v>
      </c>
      <c r="H21" s="22"/>
      <c r="I21" s="20" t="s">
        <v>109</v>
      </c>
      <c r="J21" s="12">
        <f>((((((2*C17)+(0.5*C18))+K21)-0.5)+O21)+P21)+N21</f>
        <v>12</v>
      </c>
      <c r="K21" s="52"/>
      <c r="L21" s="99" t="s">
        <v>38</v>
      </c>
      <c r="M21" s="92"/>
      <c r="N21" s="73"/>
      <c r="O21" s="73"/>
      <c r="P21" s="20"/>
      <c r="Q21" s="29"/>
    </row>
    <row r="22" spans="1:17" x14ac:dyDescent="0.2">
      <c r="A22" s="54"/>
      <c r="B22" s="80"/>
      <c r="C22" s="80">
        <f>(100+(3*C14))+(C14*(G3-1))</f>
        <v>115</v>
      </c>
      <c r="D22" s="22"/>
      <c r="E22" s="80"/>
      <c r="F22" s="80"/>
      <c r="G22" s="80"/>
      <c r="H22" s="22"/>
      <c r="I22" s="41" t="s">
        <v>55</v>
      </c>
      <c r="J22" s="12">
        <f>((((((2*C17)+(0.5*C18))+K22)-0.5)+O22)+P22)+N22</f>
        <v>12</v>
      </c>
      <c r="K22" s="52"/>
      <c r="L22" s="99" t="s">
        <v>38</v>
      </c>
      <c r="M22" s="92"/>
      <c r="N22" s="73"/>
      <c r="O22" s="73"/>
      <c r="P22" s="20"/>
      <c r="Q22" s="29"/>
    </row>
    <row r="23" spans="1:17" x14ac:dyDescent="0.2">
      <c r="A23" s="50"/>
      <c r="B23" s="69"/>
      <c r="C23" s="69"/>
      <c r="D23" s="19"/>
      <c r="E23" s="69"/>
      <c r="F23" s="69"/>
      <c r="G23" s="69"/>
      <c r="H23" s="66"/>
      <c r="I23" s="41" t="s">
        <v>56</v>
      </c>
      <c r="J23" s="12">
        <f>((((((2*C15)+(0.5*C18))+K23)-0.5)+O23)+P23)+N23</f>
        <v>12</v>
      </c>
      <c r="K23" s="52"/>
      <c r="L23" s="99" t="s">
        <v>26</v>
      </c>
      <c r="M23" s="92"/>
      <c r="N23" s="73"/>
      <c r="O23" s="73"/>
      <c r="P23" s="20"/>
      <c r="Q23" s="29"/>
    </row>
    <row r="24" spans="1:17" x14ac:dyDescent="0.2">
      <c r="A24" s="54"/>
      <c r="B24" s="117" t="s">
        <v>57</v>
      </c>
      <c r="C24" s="105"/>
      <c r="D24" s="112"/>
      <c r="E24" s="105"/>
      <c r="F24" s="112"/>
      <c r="G24" s="105"/>
      <c r="H24" s="22"/>
      <c r="I24" s="41" t="s">
        <v>58</v>
      </c>
      <c r="J24" s="12">
        <f>((((((2*C14)+(0.5*C18))+K24)-0.5)+O24)+P24)+N24</f>
        <v>12</v>
      </c>
      <c r="K24" s="52"/>
      <c r="L24" s="99" t="s">
        <v>30</v>
      </c>
      <c r="M24" s="92"/>
      <c r="N24" s="73"/>
      <c r="O24" s="73"/>
      <c r="P24" s="20"/>
      <c r="Q24" s="29"/>
    </row>
    <row r="25" spans="1:17" x14ac:dyDescent="0.2">
      <c r="A25" s="54"/>
      <c r="B25" s="112" t="s">
        <v>59</v>
      </c>
      <c r="C25" s="105"/>
      <c r="D25" s="112" t="s">
        <v>53</v>
      </c>
      <c r="E25" s="105"/>
      <c r="F25" s="112" t="s">
        <v>60</v>
      </c>
      <c r="G25" s="105"/>
      <c r="H25" s="22"/>
      <c r="I25" s="74" t="s">
        <v>61</v>
      </c>
      <c r="J25" s="24">
        <f>((((((2*C14)+(0.5*C18))+K25)-0.5)+O25)+P25)+N25</f>
        <v>12</v>
      </c>
      <c r="K25" s="30"/>
      <c r="L25" s="121" t="s">
        <v>30</v>
      </c>
      <c r="M25" s="89"/>
      <c r="N25" s="30"/>
      <c r="O25" s="30"/>
      <c r="P25" s="83"/>
      <c r="Q25" s="29"/>
    </row>
    <row r="26" spans="1:17" x14ac:dyDescent="0.2">
      <c r="A26" s="54"/>
      <c r="B26" s="80"/>
      <c r="C26" s="80"/>
      <c r="D26" s="112"/>
      <c r="E26" s="105"/>
      <c r="F26" s="112"/>
      <c r="G26" s="105"/>
      <c r="H26" s="35"/>
      <c r="I26" s="43"/>
      <c r="J26" s="65"/>
      <c r="K26" s="16">
        <f>SUM(K12:K25)</f>
        <v>0</v>
      </c>
      <c r="L26" s="130">
        <f>(10+(ROUNDDOWN((C16/2),0)))*(G3-1)</f>
        <v>0</v>
      </c>
      <c r="M26" s="131"/>
      <c r="N26" s="71">
        <f>L26-K26</f>
        <v>0</v>
      </c>
      <c r="O26" s="71">
        <f>SUM(O12:O25)</f>
        <v>0</v>
      </c>
      <c r="P26" s="43"/>
      <c r="Q26" s="50"/>
    </row>
    <row r="27" spans="1:17" x14ac:dyDescent="0.2">
      <c r="A27" s="54"/>
      <c r="B27" s="103" t="s">
        <v>70</v>
      </c>
      <c r="C27" s="105"/>
      <c r="D27" s="80" t="s">
        <v>36</v>
      </c>
      <c r="E27" s="80" t="s">
        <v>71</v>
      </c>
      <c r="F27" s="112" t="s">
        <v>110</v>
      </c>
      <c r="G27" s="105"/>
      <c r="H27" s="35"/>
      <c r="I27" s="19"/>
      <c r="J27" s="19"/>
      <c r="K27" s="19"/>
      <c r="L27" s="6"/>
      <c r="M27" s="6"/>
      <c r="N27" s="19"/>
      <c r="O27" s="19"/>
      <c r="P27" s="38"/>
      <c r="Q27" s="50"/>
    </row>
    <row r="28" spans="1:17" x14ac:dyDescent="0.2">
      <c r="A28" s="54"/>
      <c r="B28" s="112"/>
      <c r="C28" s="105"/>
      <c r="D28" s="80"/>
      <c r="E28" s="80"/>
      <c r="F28" s="112"/>
      <c r="G28" s="105"/>
      <c r="H28" s="22"/>
      <c r="I28" s="103" t="s">
        <v>73</v>
      </c>
      <c r="J28" s="105"/>
      <c r="K28" s="80" t="s">
        <v>74</v>
      </c>
      <c r="L28" s="14"/>
      <c r="M28" s="66"/>
      <c r="N28" s="115" t="s">
        <v>75</v>
      </c>
      <c r="O28" s="105"/>
      <c r="P28" s="63" t="s">
        <v>76</v>
      </c>
      <c r="Q28" s="29"/>
    </row>
    <row r="29" spans="1:17" x14ac:dyDescent="0.2">
      <c r="A29" s="50"/>
      <c r="B29" s="16"/>
      <c r="C29" s="16"/>
      <c r="D29" s="16"/>
      <c r="E29" s="16"/>
      <c r="F29" s="16"/>
      <c r="G29" s="16"/>
      <c r="H29" s="66"/>
      <c r="I29" s="113"/>
      <c r="J29" s="105"/>
      <c r="K29" s="11"/>
      <c r="L29" s="114"/>
      <c r="M29" s="92"/>
      <c r="N29" s="115">
        <v>0</v>
      </c>
      <c r="O29" s="105"/>
      <c r="P29" s="63" t="s">
        <v>107</v>
      </c>
      <c r="Q29" s="29"/>
    </row>
    <row r="30" spans="1:17" x14ac:dyDescent="0.2">
      <c r="A30" s="50"/>
      <c r="B30" s="19"/>
      <c r="C30" s="19"/>
      <c r="D30" s="19"/>
      <c r="E30" s="19"/>
      <c r="F30" s="19"/>
      <c r="G30" s="50"/>
      <c r="H30" s="19"/>
      <c r="I30" s="69"/>
      <c r="J30" s="32"/>
      <c r="K30" s="32"/>
      <c r="L30" s="50"/>
      <c r="M30" s="50"/>
      <c r="N30" s="32"/>
      <c r="O30" s="32"/>
      <c r="P30" s="43"/>
      <c r="Q30" s="50"/>
    </row>
    <row r="31" spans="1:17" x14ac:dyDescent="0.2">
      <c r="A31" s="54"/>
      <c r="B31" s="103" t="s">
        <v>77</v>
      </c>
      <c r="C31" s="104"/>
      <c r="D31" s="104"/>
      <c r="E31" s="104"/>
      <c r="F31" s="105"/>
      <c r="G31" s="22"/>
      <c r="H31" s="42" t="s">
        <v>78</v>
      </c>
      <c r="I31" s="11"/>
      <c r="J31" s="57"/>
      <c r="K31" s="38"/>
      <c r="L31" s="78"/>
      <c r="M31" s="19"/>
      <c r="N31" s="50"/>
      <c r="O31" s="50"/>
      <c r="P31" s="50"/>
      <c r="Q31" s="50"/>
    </row>
    <row r="32" spans="1:17" x14ac:dyDescent="0.2">
      <c r="A32" s="54"/>
      <c r="B32" s="112" t="s">
        <v>2</v>
      </c>
      <c r="C32" s="105"/>
      <c r="D32" s="80" t="s">
        <v>79</v>
      </c>
      <c r="E32" s="115" t="s">
        <v>72</v>
      </c>
      <c r="F32" s="105"/>
      <c r="G32" s="22"/>
      <c r="H32" s="129" t="s">
        <v>80</v>
      </c>
      <c r="I32" s="104"/>
      <c r="J32" s="85"/>
      <c r="K32" s="85"/>
      <c r="L32" s="85"/>
      <c r="M32" s="17"/>
      <c r="N32" s="35"/>
      <c r="O32" s="50"/>
      <c r="P32" s="50"/>
      <c r="Q32" s="50"/>
    </row>
    <row r="33" spans="1:17" x14ac:dyDescent="0.2">
      <c r="A33" s="54"/>
      <c r="B33" s="100" t="s">
        <v>65</v>
      </c>
      <c r="C33" s="101"/>
      <c r="D33" s="64" t="s">
        <v>65</v>
      </c>
      <c r="E33" s="102" t="s">
        <v>65</v>
      </c>
      <c r="F33" s="101"/>
      <c r="G33" s="22"/>
      <c r="H33" s="112" t="s">
        <v>2</v>
      </c>
      <c r="I33" s="105"/>
      <c r="J33" s="80" t="s">
        <v>82</v>
      </c>
      <c r="K33" s="112" t="s">
        <v>2</v>
      </c>
      <c r="L33" s="105"/>
      <c r="M33" s="80" t="s">
        <v>82</v>
      </c>
      <c r="N33" s="35"/>
      <c r="O33" s="50"/>
      <c r="P33" s="50"/>
      <c r="Q33" s="50"/>
    </row>
    <row r="34" spans="1:17" x14ac:dyDescent="0.2">
      <c r="A34" s="54"/>
      <c r="B34" s="91"/>
      <c r="C34" s="92"/>
      <c r="D34" s="41"/>
      <c r="E34" s="93"/>
      <c r="F34" s="92"/>
      <c r="G34" s="22"/>
      <c r="H34" s="100"/>
      <c r="I34" s="101"/>
      <c r="J34" s="64"/>
      <c r="K34" s="100"/>
      <c r="L34" s="101"/>
      <c r="M34" s="64"/>
      <c r="N34" s="35"/>
      <c r="O34" s="50"/>
      <c r="P34" s="50"/>
      <c r="Q34" s="50"/>
    </row>
    <row r="35" spans="1:17" x14ac:dyDescent="0.2">
      <c r="A35" s="54"/>
      <c r="B35" s="91"/>
      <c r="C35" s="92"/>
      <c r="D35" s="41"/>
      <c r="E35" s="93"/>
      <c r="F35" s="92"/>
      <c r="G35" s="22"/>
      <c r="H35" s="91"/>
      <c r="I35" s="92"/>
      <c r="J35" s="41"/>
      <c r="K35" s="91"/>
      <c r="L35" s="92"/>
      <c r="M35" s="41"/>
      <c r="N35" s="35"/>
      <c r="O35" s="50"/>
      <c r="P35" s="50"/>
      <c r="Q35" s="50"/>
    </row>
    <row r="36" spans="1:17" x14ac:dyDescent="0.2">
      <c r="A36" s="54"/>
      <c r="B36" s="93"/>
      <c r="C36" s="92"/>
      <c r="D36" s="41"/>
      <c r="E36" s="93"/>
      <c r="F36" s="92"/>
      <c r="G36" s="22"/>
      <c r="H36" s="91"/>
      <c r="I36" s="92"/>
      <c r="J36" s="41"/>
      <c r="K36" s="91"/>
      <c r="L36" s="92"/>
      <c r="M36" s="41"/>
      <c r="N36" s="35"/>
      <c r="O36" s="50"/>
      <c r="P36" s="50"/>
      <c r="Q36" s="50"/>
    </row>
    <row r="37" spans="1:17" x14ac:dyDescent="0.2">
      <c r="A37" s="54"/>
      <c r="B37" s="91"/>
      <c r="C37" s="92"/>
      <c r="D37" s="41"/>
      <c r="E37" s="93"/>
      <c r="F37" s="92"/>
      <c r="G37" s="22"/>
      <c r="H37" s="91"/>
      <c r="I37" s="92"/>
      <c r="J37" s="41"/>
      <c r="K37" s="91"/>
      <c r="L37" s="92"/>
      <c r="M37" s="41"/>
      <c r="N37" s="35"/>
      <c r="O37" s="50"/>
      <c r="P37" s="50"/>
      <c r="Q37" s="50"/>
    </row>
    <row r="38" spans="1:17" x14ac:dyDescent="0.2">
      <c r="A38" s="54"/>
      <c r="B38" s="91"/>
      <c r="C38" s="92"/>
      <c r="D38" s="41"/>
      <c r="E38" s="93"/>
      <c r="F38" s="92"/>
      <c r="G38" s="22"/>
      <c r="H38" s="93"/>
      <c r="I38" s="92"/>
      <c r="J38" s="20"/>
      <c r="K38" s="91"/>
      <c r="L38" s="92"/>
      <c r="M38" s="41"/>
      <c r="N38" s="35"/>
      <c r="O38" s="50"/>
      <c r="P38" s="50"/>
      <c r="Q38" s="50"/>
    </row>
    <row r="39" spans="1:17" x14ac:dyDescent="0.2">
      <c r="A39" s="54"/>
      <c r="B39" s="91"/>
      <c r="C39" s="92"/>
      <c r="D39" s="41"/>
      <c r="E39" s="93"/>
      <c r="F39" s="92"/>
      <c r="G39" s="22"/>
      <c r="H39" s="91"/>
      <c r="I39" s="92"/>
      <c r="J39" s="41"/>
      <c r="K39" s="91"/>
      <c r="L39" s="92"/>
      <c r="M39" s="41"/>
      <c r="N39" s="35"/>
      <c r="O39" s="50"/>
      <c r="P39" s="50"/>
      <c r="Q39" s="50"/>
    </row>
    <row r="40" spans="1:17" x14ac:dyDescent="0.2">
      <c r="A40" s="54"/>
      <c r="B40" s="91"/>
      <c r="C40" s="92"/>
      <c r="D40" s="41"/>
      <c r="E40" s="93"/>
      <c r="F40" s="92"/>
      <c r="G40" s="22"/>
      <c r="H40" s="91"/>
      <c r="I40" s="92"/>
      <c r="J40" s="41"/>
      <c r="K40" s="91"/>
      <c r="L40" s="92"/>
      <c r="M40" s="41"/>
      <c r="N40" s="35"/>
      <c r="O40" s="50"/>
      <c r="P40" s="50"/>
      <c r="Q40" s="50"/>
    </row>
    <row r="41" spans="1:17" x14ac:dyDescent="0.2">
      <c r="A41" s="54"/>
      <c r="B41" s="91"/>
      <c r="C41" s="92"/>
      <c r="D41" s="41"/>
      <c r="E41" s="93"/>
      <c r="F41" s="92"/>
      <c r="G41" s="22"/>
      <c r="H41" s="91"/>
      <c r="I41" s="92"/>
      <c r="J41" s="41"/>
      <c r="K41" s="91"/>
      <c r="L41" s="92"/>
      <c r="M41" s="41"/>
      <c r="N41" s="35"/>
      <c r="O41" s="50"/>
      <c r="P41" s="50"/>
      <c r="Q41" s="50"/>
    </row>
    <row r="42" spans="1:17" x14ac:dyDescent="0.2">
      <c r="A42" s="54"/>
      <c r="B42" s="91"/>
      <c r="C42" s="92"/>
      <c r="D42" s="41"/>
      <c r="E42" s="93"/>
      <c r="F42" s="92"/>
      <c r="G42" s="22"/>
      <c r="H42" s="91"/>
      <c r="I42" s="92"/>
      <c r="J42" s="41"/>
      <c r="K42" s="91"/>
      <c r="L42" s="92"/>
      <c r="M42" s="41"/>
      <c r="N42" s="35"/>
      <c r="O42" s="50"/>
      <c r="P42" s="50"/>
      <c r="Q42" s="50"/>
    </row>
    <row r="43" spans="1:17" x14ac:dyDescent="0.2">
      <c r="A43" s="54"/>
      <c r="B43" s="91"/>
      <c r="C43" s="92"/>
      <c r="D43" s="41"/>
      <c r="E43" s="93"/>
      <c r="F43" s="92"/>
      <c r="G43" s="22"/>
      <c r="H43" s="91"/>
      <c r="I43" s="92"/>
      <c r="J43" s="41"/>
      <c r="K43" s="91"/>
      <c r="L43" s="92"/>
      <c r="M43" s="41"/>
      <c r="N43" s="35"/>
      <c r="O43" s="50"/>
      <c r="P43" s="50"/>
      <c r="Q43" s="50"/>
    </row>
    <row r="44" spans="1:17" x14ac:dyDescent="0.2">
      <c r="A44" s="54"/>
      <c r="B44" s="91"/>
      <c r="C44" s="92"/>
      <c r="D44" s="41"/>
      <c r="E44" s="93"/>
      <c r="F44" s="92"/>
      <c r="G44" s="22"/>
      <c r="H44" s="91"/>
      <c r="I44" s="92"/>
      <c r="J44" s="41"/>
      <c r="K44" s="91"/>
      <c r="L44" s="92"/>
      <c r="M44" s="41"/>
      <c r="N44" s="35"/>
      <c r="O44" s="50"/>
      <c r="P44" s="50"/>
      <c r="Q44" s="50"/>
    </row>
    <row r="45" spans="1:17" x14ac:dyDescent="0.2">
      <c r="A45" s="54"/>
      <c r="B45" s="91"/>
      <c r="C45" s="92"/>
      <c r="D45" s="41"/>
      <c r="E45" s="93"/>
      <c r="F45" s="92"/>
      <c r="G45" s="22"/>
      <c r="H45" s="91"/>
      <c r="I45" s="92"/>
      <c r="J45" s="41"/>
      <c r="K45" s="91"/>
      <c r="L45" s="92"/>
      <c r="M45" s="41"/>
      <c r="N45" s="35"/>
      <c r="O45" s="50"/>
      <c r="P45" s="50"/>
      <c r="Q45" s="50"/>
    </row>
    <row r="46" spans="1:17" x14ac:dyDescent="0.2">
      <c r="A46" s="54"/>
      <c r="B46" s="91"/>
      <c r="C46" s="92"/>
      <c r="D46" s="41"/>
      <c r="E46" s="93"/>
      <c r="F46" s="92"/>
      <c r="G46" s="22"/>
      <c r="H46" s="91"/>
      <c r="I46" s="92"/>
      <c r="J46" s="41"/>
      <c r="K46" s="91"/>
      <c r="L46" s="92"/>
      <c r="M46" s="41"/>
      <c r="N46" s="35"/>
      <c r="O46" s="50"/>
      <c r="P46" s="50"/>
      <c r="Q46" s="50"/>
    </row>
    <row r="47" spans="1:17" x14ac:dyDescent="0.2">
      <c r="A47" s="54"/>
      <c r="B47" s="91"/>
      <c r="C47" s="92"/>
      <c r="D47" s="41"/>
      <c r="E47" s="93"/>
      <c r="F47" s="92"/>
      <c r="G47" s="22"/>
      <c r="H47" s="91"/>
      <c r="I47" s="92"/>
      <c r="J47" s="41"/>
      <c r="K47" s="91"/>
      <c r="L47" s="92"/>
      <c r="M47" s="41"/>
      <c r="N47" s="35"/>
      <c r="O47" s="50"/>
      <c r="P47" s="50"/>
      <c r="Q47" s="50"/>
    </row>
    <row r="48" spans="1:17" x14ac:dyDescent="0.2">
      <c r="A48" s="54"/>
      <c r="B48" s="91"/>
      <c r="C48" s="92"/>
      <c r="D48" s="41"/>
      <c r="E48" s="93"/>
      <c r="F48" s="92"/>
      <c r="G48" s="22"/>
      <c r="H48" s="91"/>
      <c r="I48" s="92"/>
      <c r="J48" s="41"/>
      <c r="K48" s="91"/>
      <c r="L48" s="92"/>
      <c r="M48" s="41"/>
      <c r="N48" s="35"/>
      <c r="O48" s="50"/>
      <c r="P48" s="50"/>
      <c r="Q48" s="50"/>
    </row>
    <row r="49" spans="1:17" x14ac:dyDescent="0.2">
      <c r="A49" s="54"/>
      <c r="B49" s="91"/>
      <c r="C49" s="92"/>
      <c r="D49" s="41"/>
      <c r="E49" s="93"/>
      <c r="F49" s="92"/>
      <c r="G49" s="22"/>
      <c r="H49" s="91"/>
      <c r="I49" s="92"/>
      <c r="J49" s="41"/>
      <c r="K49" s="91"/>
      <c r="L49" s="92"/>
      <c r="M49" s="41"/>
      <c r="N49" s="35"/>
      <c r="O49" s="50"/>
      <c r="P49" s="50"/>
      <c r="Q49" s="50"/>
    </row>
    <row r="50" spans="1:17" x14ac:dyDescent="0.2">
      <c r="A50" s="54"/>
      <c r="B50" s="91"/>
      <c r="C50" s="92"/>
      <c r="D50" s="41"/>
      <c r="E50" s="93"/>
      <c r="F50" s="92"/>
      <c r="G50" s="22"/>
      <c r="H50" s="91"/>
      <c r="I50" s="92"/>
      <c r="J50" s="41"/>
      <c r="K50" s="91"/>
      <c r="L50" s="92"/>
      <c r="M50" s="41"/>
      <c r="N50" s="35"/>
      <c r="O50" s="50"/>
      <c r="P50" s="50"/>
      <c r="Q50" s="50"/>
    </row>
    <row r="51" spans="1:17" x14ac:dyDescent="0.2">
      <c r="A51" s="54"/>
      <c r="B51" s="91"/>
      <c r="C51" s="92"/>
      <c r="D51" s="41"/>
      <c r="E51" s="93"/>
      <c r="F51" s="92"/>
      <c r="G51" s="22"/>
      <c r="H51" s="91"/>
      <c r="I51" s="92"/>
      <c r="J51" s="41"/>
      <c r="K51" s="91"/>
      <c r="L51" s="92"/>
      <c r="M51" s="41"/>
      <c r="N51" s="35"/>
      <c r="O51" s="50"/>
      <c r="P51" s="50"/>
      <c r="Q51" s="50"/>
    </row>
    <row r="52" spans="1:17" x14ac:dyDescent="0.2">
      <c r="A52" s="54"/>
      <c r="B52" s="91"/>
      <c r="C52" s="92"/>
      <c r="D52" s="41"/>
      <c r="E52" s="93"/>
      <c r="F52" s="92"/>
      <c r="G52" s="22"/>
      <c r="H52" s="91"/>
      <c r="I52" s="92"/>
      <c r="J52" s="41"/>
      <c r="K52" s="91"/>
      <c r="L52" s="92"/>
      <c r="M52" s="41"/>
      <c r="N52" s="35"/>
      <c r="O52" s="50"/>
      <c r="P52" s="50"/>
      <c r="Q52" s="50"/>
    </row>
    <row r="53" spans="1:17" x14ac:dyDescent="0.2">
      <c r="A53" s="54"/>
      <c r="B53" s="91"/>
      <c r="C53" s="92"/>
      <c r="D53" s="41"/>
      <c r="E53" s="93"/>
      <c r="F53" s="92"/>
      <c r="G53" s="22"/>
      <c r="H53" s="91"/>
      <c r="I53" s="92"/>
      <c r="J53" s="41"/>
      <c r="K53" s="91"/>
      <c r="L53" s="92"/>
      <c r="M53" s="41"/>
      <c r="N53" s="35"/>
      <c r="O53" s="50"/>
      <c r="P53" s="50"/>
      <c r="Q53" s="50"/>
    </row>
    <row r="54" spans="1:17" x14ac:dyDescent="0.2">
      <c r="A54" s="54"/>
      <c r="B54" s="91"/>
      <c r="C54" s="92"/>
      <c r="D54" s="41"/>
      <c r="E54" s="93"/>
      <c r="F54" s="92"/>
      <c r="G54" s="22"/>
      <c r="H54" s="91"/>
      <c r="I54" s="92"/>
      <c r="J54" s="41"/>
      <c r="K54" s="91"/>
      <c r="L54" s="92"/>
      <c r="M54" s="41"/>
      <c r="N54" s="35"/>
      <c r="O54" s="50"/>
      <c r="P54" s="50"/>
      <c r="Q54" s="50"/>
    </row>
    <row r="55" spans="1:17" x14ac:dyDescent="0.2">
      <c r="A55" s="54"/>
      <c r="B55" s="91"/>
      <c r="C55" s="92"/>
      <c r="D55" s="41"/>
      <c r="E55" s="93"/>
      <c r="F55" s="92"/>
      <c r="G55" s="22"/>
      <c r="H55" s="91"/>
      <c r="I55" s="92"/>
      <c r="J55" s="41"/>
      <c r="K55" s="91"/>
      <c r="L55" s="92"/>
      <c r="M55" s="41"/>
      <c r="N55" s="35"/>
      <c r="O55" s="50"/>
      <c r="P55" s="50"/>
      <c r="Q55" s="50"/>
    </row>
    <row r="56" spans="1:17" x14ac:dyDescent="0.2">
      <c r="A56" s="54"/>
      <c r="B56" s="91"/>
      <c r="C56" s="92"/>
      <c r="D56" s="41"/>
      <c r="E56" s="93"/>
      <c r="F56" s="92"/>
      <c r="G56" s="22"/>
      <c r="H56" s="91"/>
      <c r="I56" s="92"/>
      <c r="J56" s="41"/>
      <c r="K56" s="91"/>
      <c r="L56" s="92"/>
      <c r="M56" s="41"/>
      <c r="N56" s="35"/>
      <c r="O56" s="50"/>
      <c r="P56" s="50"/>
      <c r="Q56" s="50"/>
    </row>
    <row r="57" spans="1:17" x14ac:dyDescent="0.2">
      <c r="A57" s="54"/>
      <c r="B57" s="91"/>
      <c r="C57" s="92"/>
      <c r="D57" s="41"/>
      <c r="E57" s="93"/>
      <c r="F57" s="92"/>
      <c r="G57" s="22"/>
      <c r="H57" s="91"/>
      <c r="I57" s="92"/>
      <c r="J57" s="41"/>
      <c r="K57" s="91"/>
      <c r="L57" s="92"/>
      <c r="M57" s="41"/>
      <c r="N57" s="35"/>
      <c r="O57" s="50"/>
      <c r="P57" s="50"/>
      <c r="Q57" s="50"/>
    </row>
    <row r="58" spans="1:17" x14ac:dyDescent="0.2">
      <c r="A58" s="54"/>
      <c r="B58" s="91"/>
      <c r="C58" s="92"/>
      <c r="D58" s="41"/>
      <c r="E58" s="93"/>
      <c r="F58" s="92"/>
      <c r="G58" s="22"/>
      <c r="H58" s="91"/>
      <c r="I58" s="92"/>
      <c r="J58" s="41"/>
      <c r="K58" s="91"/>
      <c r="L58" s="92"/>
      <c r="M58" s="41"/>
      <c r="N58" s="35"/>
      <c r="O58" s="50"/>
      <c r="P58" s="50"/>
      <c r="Q58" s="50"/>
    </row>
    <row r="59" spans="1:17" x14ac:dyDescent="0.2">
      <c r="A59" s="54"/>
      <c r="B59" s="91"/>
      <c r="C59" s="92"/>
      <c r="D59" s="41"/>
      <c r="E59" s="93"/>
      <c r="F59" s="92"/>
      <c r="G59" s="22"/>
      <c r="H59" s="93"/>
      <c r="I59" s="92"/>
      <c r="J59" s="20"/>
      <c r="K59" s="93"/>
      <c r="L59" s="92"/>
      <c r="M59" s="20"/>
      <c r="N59" s="35"/>
      <c r="O59" s="50"/>
      <c r="P59" s="50"/>
      <c r="Q59" s="50"/>
    </row>
    <row r="60" spans="1:17" x14ac:dyDescent="0.2">
      <c r="A60" s="54"/>
      <c r="B60" s="91"/>
      <c r="C60" s="92"/>
      <c r="D60" s="41"/>
      <c r="E60" s="93"/>
      <c r="F60" s="92"/>
      <c r="G60" s="22"/>
      <c r="H60" s="93"/>
      <c r="I60" s="92"/>
      <c r="J60" s="20"/>
      <c r="K60" s="93"/>
      <c r="L60" s="92"/>
      <c r="M60" s="20"/>
      <c r="N60" s="35"/>
      <c r="O60" s="50"/>
      <c r="P60" s="50"/>
      <c r="Q60" s="50"/>
    </row>
    <row r="61" spans="1:17" x14ac:dyDescent="0.2">
      <c r="A61" s="54"/>
      <c r="B61" s="91"/>
      <c r="C61" s="92"/>
      <c r="D61" s="41"/>
      <c r="E61" s="93"/>
      <c r="F61" s="92"/>
      <c r="G61" s="22"/>
      <c r="H61" s="93"/>
      <c r="I61" s="92"/>
      <c r="J61" s="20"/>
      <c r="K61" s="93"/>
      <c r="L61" s="92"/>
      <c r="M61" s="20"/>
      <c r="N61" s="35"/>
      <c r="O61" s="50"/>
      <c r="P61" s="50"/>
      <c r="Q61" s="50"/>
    </row>
    <row r="62" spans="1:17" x14ac:dyDescent="0.2">
      <c r="A62" s="54"/>
      <c r="B62" s="88"/>
      <c r="C62" s="89"/>
      <c r="D62" s="74"/>
      <c r="E62" s="90"/>
      <c r="F62" s="89"/>
      <c r="G62" s="22"/>
      <c r="H62" s="90"/>
      <c r="I62" s="89"/>
      <c r="J62" s="83"/>
      <c r="K62" s="90"/>
      <c r="L62" s="89"/>
      <c r="M62" s="83"/>
      <c r="N62" s="35"/>
      <c r="O62" s="50"/>
      <c r="P62" s="50"/>
      <c r="Q62" s="50"/>
    </row>
    <row r="63" spans="1:17" x14ac:dyDescent="0.2">
      <c r="A63" s="50"/>
      <c r="B63" s="32"/>
      <c r="C63" s="32"/>
      <c r="D63" s="32"/>
      <c r="E63" s="32"/>
      <c r="F63" s="32"/>
      <c r="G63" s="6"/>
      <c r="H63" s="32"/>
      <c r="I63" s="32"/>
      <c r="J63" s="32"/>
      <c r="K63" s="32"/>
      <c r="L63" s="32"/>
      <c r="M63" s="32"/>
      <c r="N63" s="50"/>
      <c r="O63" s="50"/>
      <c r="P63" s="50"/>
      <c r="Q63" s="50"/>
    </row>
  </sheetData>
  <mergeCells count="164">
    <mergeCell ref="B1:D1"/>
    <mergeCell ref="B5:C5"/>
    <mergeCell ref="B6:G9"/>
    <mergeCell ref="I10:P10"/>
    <mergeCell ref="L11:M11"/>
    <mergeCell ref="L12:M12"/>
    <mergeCell ref="L13:M13"/>
    <mergeCell ref="F14:G14"/>
    <mergeCell ref="L14:M14"/>
    <mergeCell ref="L15:M15"/>
    <mergeCell ref="L16:M16"/>
    <mergeCell ref="L17:M17"/>
    <mergeCell ref="L18:M18"/>
    <mergeCell ref="L19:M19"/>
    <mergeCell ref="B20:C20"/>
    <mergeCell ref="F20:G20"/>
    <mergeCell ref="L20:M20"/>
    <mergeCell ref="L21:M21"/>
    <mergeCell ref="L22:M22"/>
    <mergeCell ref="L23:M23"/>
    <mergeCell ref="B24:C24"/>
    <mergeCell ref="D24:E24"/>
    <mergeCell ref="F24:G24"/>
    <mergeCell ref="L24:M24"/>
    <mergeCell ref="B25:C25"/>
    <mergeCell ref="D25:E25"/>
    <mergeCell ref="F25:G25"/>
    <mergeCell ref="L25:M25"/>
    <mergeCell ref="D26:E26"/>
    <mergeCell ref="F26:G26"/>
    <mergeCell ref="L26:M26"/>
    <mergeCell ref="B27:C27"/>
    <mergeCell ref="F27:G27"/>
    <mergeCell ref="B28:C28"/>
    <mergeCell ref="F28:G28"/>
    <mergeCell ref="I28:J28"/>
    <mergeCell ref="N28:O28"/>
    <mergeCell ref="I29:J29"/>
    <mergeCell ref="L29:M29"/>
    <mergeCell ref="N29:O29"/>
    <mergeCell ref="B31:F31"/>
    <mergeCell ref="B32:C32"/>
    <mergeCell ref="E32:F32"/>
    <mergeCell ref="H32:I32"/>
    <mergeCell ref="B33:C33"/>
    <mergeCell ref="E33:F33"/>
    <mergeCell ref="H33:I33"/>
    <mergeCell ref="K33:L33"/>
    <mergeCell ref="B34:C34"/>
    <mergeCell ref="E34:F34"/>
    <mergeCell ref="H34:I34"/>
    <mergeCell ref="K34:L34"/>
    <mergeCell ref="B35:C35"/>
    <mergeCell ref="E35:F35"/>
    <mergeCell ref="H35:I35"/>
    <mergeCell ref="K35:L35"/>
    <mergeCell ref="B36:C36"/>
    <mergeCell ref="E36:F36"/>
    <mergeCell ref="H36:I36"/>
    <mergeCell ref="K36:L36"/>
    <mergeCell ref="B37:C37"/>
    <mergeCell ref="E37:F37"/>
    <mergeCell ref="H37:I37"/>
    <mergeCell ref="K37:L37"/>
    <mergeCell ref="B38:C38"/>
    <mergeCell ref="E38:F38"/>
    <mergeCell ref="H38:I38"/>
    <mergeCell ref="K38:L38"/>
    <mergeCell ref="B39:C39"/>
    <mergeCell ref="E39:F39"/>
    <mergeCell ref="H39:I39"/>
    <mergeCell ref="K39:L39"/>
    <mergeCell ref="B40:C40"/>
    <mergeCell ref="E40:F40"/>
    <mergeCell ref="H40:I40"/>
    <mergeCell ref="K40:L40"/>
    <mergeCell ref="B41:C41"/>
    <mergeCell ref="E41:F41"/>
    <mergeCell ref="H41:I41"/>
    <mergeCell ref="K41:L41"/>
    <mergeCell ref="B42:C42"/>
    <mergeCell ref="E42:F42"/>
    <mergeCell ref="H42:I42"/>
    <mergeCell ref="K42:L42"/>
    <mergeCell ref="B43:C43"/>
    <mergeCell ref="E43:F43"/>
    <mergeCell ref="H43:I43"/>
    <mergeCell ref="K43:L43"/>
    <mergeCell ref="B44:C44"/>
    <mergeCell ref="E44:F44"/>
    <mergeCell ref="H44:I44"/>
    <mergeCell ref="K44:L44"/>
    <mergeCell ref="B45:C45"/>
    <mergeCell ref="E45:F45"/>
    <mergeCell ref="H45:I45"/>
    <mergeCell ref="K45:L45"/>
    <mergeCell ref="B46:C46"/>
    <mergeCell ref="E46:F46"/>
    <mergeCell ref="H46:I46"/>
    <mergeCell ref="K46:L46"/>
    <mergeCell ref="B47:C47"/>
    <mergeCell ref="E47:F47"/>
    <mergeCell ref="H47:I47"/>
    <mergeCell ref="K47:L47"/>
    <mergeCell ref="B48:C48"/>
    <mergeCell ref="E48:F48"/>
    <mergeCell ref="H48:I48"/>
    <mergeCell ref="K48:L48"/>
    <mergeCell ref="B49:C49"/>
    <mergeCell ref="E49:F49"/>
    <mergeCell ref="H49:I49"/>
    <mergeCell ref="K49:L49"/>
    <mergeCell ref="B50:C50"/>
    <mergeCell ref="E50:F50"/>
    <mergeCell ref="H50:I50"/>
    <mergeCell ref="K50:L50"/>
    <mergeCell ref="B51:C51"/>
    <mergeCell ref="E51:F51"/>
    <mergeCell ref="H51:I51"/>
    <mergeCell ref="K51:L51"/>
    <mergeCell ref="B52:C52"/>
    <mergeCell ref="E52:F52"/>
    <mergeCell ref="H52:I52"/>
    <mergeCell ref="K52:L52"/>
    <mergeCell ref="B53:C53"/>
    <mergeCell ref="E53:F53"/>
    <mergeCell ref="H53:I53"/>
    <mergeCell ref="K53:L53"/>
    <mergeCell ref="B54:C54"/>
    <mergeCell ref="E54:F54"/>
    <mergeCell ref="H54:I54"/>
    <mergeCell ref="K54:L54"/>
    <mergeCell ref="B55:C55"/>
    <mergeCell ref="E55:F55"/>
    <mergeCell ref="H55:I55"/>
    <mergeCell ref="K55:L55"/>
    <mergeCell ref="B56:C56"/>
    <mergeCell ref="E56:F56"/>
    <mergeCell ref="H56:I56"/>
    <mergeCell ref="K56:L56"/>
    <mergeCell ref="B57:C57"/>
    <mergeCell ref="E57:F57"/>
    <mergeCell ref="H57:I57"/>
    <mergeCell ref="K57:L57"/>
    <mergeCell ref="B61:C61"/>
    <mergeCell ref="E61:F61"/>
    <mergeCell ref="H61:I61"/>
    <mergeCell ref="K61:L61"/>
    <mergeCell ref="B62:C62"/>
    <mergeCell ref="E62:F62"/>
    <mergeCell ref="H62:I62"/>
    <mergeCell ref="K62:L62"/>
    <mergeCell ref="B58:C58"/>
    <mergeCell ref="E58:F58"/>
    <mergeCell ref="H58:I58"/>
    <mergeCell ref="K58:L58"/>
    <mergeCell ref="B59:C59"/>
    <mergeCell ref="E59:F59"/>
    <mergeCell ref="H59:I59"/>
    <mergeCell ref="K59:L59"/>
    <mergeCell ref="B60:C60"/>
    <mergeCell ref="E60:F60"/>
    <mergeCell ref="H60:I60"/>
    <mergeCell ref="K60:L6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Revised Rules</vt:lpstr>
      <vt:lpstr>Base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Gabe</dc:creator>
  <cp:lastModifiedBy>Gabe Wohlwend</cp:lastModifiedBy>
  <dcterms:created xsi:type="dcterms:W3CDTF">2014-03-14T04:31:57Z</dcterms:created>
  <dcterms:modified xsi:type="dcterms:W3CDTF">2014-03-14T04:57:04Z</dcterms:modified>
</cp:coreProperties>
</file>