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ms-excel.sheet.macroEnabled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tables/table4.xml" ContentType="application/vnd.openxmlformats-officedocument.spreadsheetml.table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xl/vbaProject.bin" ContentType="application/vnd.ms-office.vbaProject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 codeName="{7A2D7E96-6E34-419A-AE5F-296B3A7E7977}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C:\Users\LyraTheFourth\Documents\"/>
    </mc:Choice>
  </mc:AlternateContent>
  <bookViews>
    <workbookView xWindow="0" yWindow="0" windowWidth="28800" windowHeight="12435"/>
  </bookViews>
  <sheets>
    <sheet name="Sheet1" sheetId="1" r:id="rId1"/>
    <sheet name="Sheet2" sheetId="2" r:id="rId2"/>
    <sheet name="Sheet3" sheetId="3" r:id="rId3"/>
    <sheet name="Sheet4" sheetId="4" r:id="rId4"/>
    <sheet name="Sheet5" sheetId="5" r:id="rId5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2" i="1" l="1"/>
  <c r="E12" i="1"/>
  <c r="E13" i="1" s="1"/>
  <c r="F13" i="1"/>
  <c r="D12" i="1"/>
  <c r="C12" i="1"/>
  <c r="A6" i="5"/>
  <c r="A5" i="5"/>
  <c r="A4" i="5"/>
  <c r="A3" i="5"/>
  <c r="A2" i="5"/>
  <c r="E4" i="4" l="1"/>
  <c r="D4" i="4"/>
  <c r="E29" i="4"/>
  <c r="E30" i="4"/>
  <c r="E28" i="4"/>
  <c r="D29" i="4" l="1"/>
  <c r="D30" i="4"/>
  <c r="D28" i="4"/>
  <c r="D27" i="4"/>
  <c r="B22" i="1"/>
  <c r="B23" i="1"/>
  <c r="B24" i="1"/>
  <c r="B25" i="1"/>
  <c r="E8" i="4" l="1"/>
  <c r="E10" i="4" s="1"/>
  <c r="C29" i="1" s="1"/>
  <c r="D8" i="4"/>
  <c r="D10" i="4" s="1"/>
  <c r="B29" i="1" s="1"/>
  <c r="E35" i="4" l="1"/>
  <c r="E40" i="4" s="1"/>
  <c r="C32" i="1" s="1"/>
  <c r="E33" i="4"/>
  <c r="E38" i="4" s="1"/>
  <c r="C30" i="1" s="1"/>
  <c r="E34" i="4"/>
  <c r="E39" i="4" s="1"/>
  <c r="C31" i="1" s="1"/>
  <c r="D34" i="4"/>
  <c r="D39" i="4" s="1"/>
  <c r="B31" i="1" s="1"/>
  <c r="D35" i="4"/>
  <c r="D40" i="4" s="1"/>
  <c r="B32" i="1" s="1"/>
  <c r="D33" i="4"/>
  <c r="D38" i="4" s="1"/>
  <c r="B30" i="1" s="1"/>
  <c r="G3" i="3"/>
  <c r="G4" i="3"/>
  <c r="G5" i="3"/>
  <c r="G6" i="3"/>
  <c r="G7" i="3"/>
  <c r="G8" i="3"/>
  <c r="G9" i="3"/>
  <c r="G10" i="3"/>
  <c r="G11" i="3"/>
  <c r="G12" i="3"/>
  <c r="G13" i="3"/>
  <c r="G14" i="3"/>
  <c r="G15" i="3"/>
  <c r="G16" i="3"/>
  <c r="G17" i="3"/>
  <c r="G18" i="3"/>
  <c r="G19" i="3"/>
  <c r="G20" i="3"/>
  <c r="G21" i="3"/>
  <c r="G22" i="3"/>
  <c r="G23" i="3"/>
  <c r="G24" i="3"/>
  <c r="G25" i="3"/>
  <c r="G26" i="3"/>
  <c r="G27" i="3"/>
  <c r="G28" i="3"/>
  <c r="G29" i="3"/>
  <c r="G30" i="3"/>
  <c r="G31" i="3"/>
  <c r="G32" i="3"/>
  <c r="G33" i="3"/>
  <c r="G34" i="3"/>
  <c r="G35" i="3"/>
  <c r="G36" i="3"/>
  <c r="G37" i="3"/>
  <c r="G38" i="3"/>
  <c r="G39" i="3"/>
  <c r="G40" i="3"/>
  <c r="G41" i="3"/>
  <c r="G42" i="3"/>
  <c r="G43" i="3"/>
  <c r="G44" i="3"/>
  <c r="G45" i="3"/>
  <c r="G46" i="3"/>
  <c r="G47" i="3"/>
  <c r="G48" i="3"/>
  <c r="G49" i="3"/>
  <c r="G50" i="3"/>
  <c r="G51" i="3"/>
  <c r="G52" i="3"/>
  <c r="G53" i="3"/>
  <c r="G54" i="3"/>
  <c r="G55" i="3"/>
  <c r="G56" i="3"/>
  <c r="G57" i="3"/>
  <c r="G58" i="3"/>
  <c r="G59" i="3"/>
  <c r="G60" i="3"/>
  <c r="G61" i="3"/>
  <c r="G62" i="3"/>
  <c r="G63" i="3"/>
  <c r="G64" i="3"/>
  <c r="G65" i="3"/>
  <c r="G66" i="3"/>
  <c r="G67" i="3"/>
  <c r="G68" i="3"/>
  <c r="G69" i="3"/>
  <c r="G70" i="3"/>
  <c r="G71" i="3"/>
  <c r="G72" i="3"/>
  <c r="G73" i="3"/>
  <c r="G74" i="3"/>
  <c r="G75" i="3"/>
  <c r="G76" i="3"/>
  <c r="G77" i="3"/>
  <c r="G78" i="3"/>
  <c r="G79" i="3"/>
  <c r="G80" i="3"/>
  <c r="G81" i="3"/>
  <c r="G82" i="3"/>
  <c r="G83" i="3"/>
  <c r="G84" i="3"/>
  <c r="G85" i="3"/>
  <c r="G86" i="3"/>
  <c r="G87" i="3"/>
  <c r="G88" i="3"/>
  <c r="G89" i="3"/>
  <c r="G90" i="3"/>
  <c r="G91" i="3"/>
  <c r="G92" i="3"/>
  <c r="G93" i="3"/>
  <c r="G94" i="3"/>
  <c r="G95" i="3"/>
  <c r="G96" i="3"/>
  <c r="G97" i="3"/>
  <c r="G98" i="3"/>
  <c r="G99" i="3"/>
  <c r="G100" i="3"/>
  <c r="G101" i="3"/>
  <c r="G102" i="3"/>
  <c r="G103" i="3"/>
  <c r="G104" i="3"/>
  <c r="G105" i="3"/>
  <c r="G106" i="3"/>
  <c r="G107" i="3"/>
  <c r="G108" i="3"/>
  <c r="G109" i="3"/>
  <c r="G110" i="3"/>
  <c r="G111" i="3"/>
  <c r="G112" i="3"/>
  <c r="G113" i="3"/>
  <c r="G114" i="3"/>
  <c r="G115" i="3"/>
  <c r="G116" i="3"/>
  <c r="G117" i="3"/>
  <c r="G118" i="3"/>
  <c r="G119" i="3"/>
  <c r="G120" i="3"/>
  <c r="G121" i="3"/>
  <c r="G122" i="3"/>
  <c r="G123" i="3"/>
  <c r="G124" i="3"/>
  <c r="G125" i="3"/>
  <c r="G126" i="3"/>
  <c r="G127" i="3"/>
  <c r="G128" i="3"/>
  <c r="G129" i="3"/>
  <c r="G130" i="3"/>
  <c r="G131" i="3"/>
  <c r="G132" i="3"/>
  <c r="G133" i="3"/>
  <c r="G134" i="3"/>
  <c r="G135" i="3"/>
  <c r="G136" i="3"/>
  <c r="G137" i="3"/>
  <c r="G138" i="3"/>
  <c r="G139" i="3"/>
  <c r="G140" i="3"/>
  <c r="G141" i="3"/>
  <c r="G142" i="3"/>
  <c r="G143" i="3"/>
  <c r="G144" i="3"/>
  <c r="G145" i="3"/>
  <c r="G146" i="3"/>
  <c r="G147" i="3"/>
  <c r="G148" i="3"/>
  <c r="G149" i="3"/>
  <c r="G150" i="3"/>
  <c r="G151" i="3"/>
  <c r="G152" i="3"/>
  <c r="G153" i="3"/>
  <c r="G154" i="3"/>
  <c r="G155" i="3"/>
  <c r="G156" i="3"/>
  <c r="G157" i="3"/>
  <c r="G158" i="3"/>
  <c r="G159" i="3"/>
  <c r="G160" i="3"/>
  <c r="G161" i="3"/>
  <c r="G162" i="3"/>
  <c r="G163" i="3"/>
  <c r="G164" i="3"/>
  <c r="G165" i="3"/>
  <c r="G166" i="3"/>
  <c r="G167" i="3"/>
  <c r="G168" i="3"/>
  <c r="G169" i="3"/>
  <c r="G170" i="3"/>
  <c r="G171" i="3"/>
  <c r="G172" i="3"/>
  <c r="G173" i="3"/>
  <c r="G174" i="3"/>
  <c r="G175" i="3"/>
  <c r="G176" i="3"/>
  <c r="G177" i="3"/>
  <c r="G178" i="3"/>
  <c r="G179" i="3"/>
  <c r="G180" i="3"/>
  <c r="G181" i="3"/>
  <c r="G182" i="3"/>
  <c r="G183" i="3"/>
  <c r="G184" i="3"/>
  <c r="G185" i="3"/>
  <c r="G186" i="3"/>
  <c r="G187" i="3"/>
  <c r="G188" i="3"/>
  <c r="G189" i="3"/>
  <c r="G190" i="3"/>
  <c r="G191" i="3"/>
  <c r="G192" i="3"/>
  <c r="G193" i="3"/>
  <c r="G194" i="3"/>
  <c r="G195" i="3"/>
  <c r="G196" i="3"/>
  <c r="G197" i="3"/>
  <c r="G198" i="3"/>
  <c r="G199" i="3"/>
  <c r="G200" i="3"/>
  <c r="G201" i="3"/>
  <c r="G202" i="3"/>
  <c r="G203" i="3"/>
  <c r="G204" i="3"/>
  <c r="G205" i="3"/>
  <c r="G206" i="3"/>
  <c r="G207" i="3"/>
  <c r="G208" i="3"/>
  <c r="G209" i="3"/>
  <c r="G210" i="3"/>
  <c r="G211" i="3"/>
  <c r="G212" i="3"/>
  <c r="G213" i="3"/>
  <c r="G214" i="3"/>
  <c r="G215" i="3"/>
  <c r="G216" i="3"/>
  <c r="G217" i="3"/>
  <c r="G218" i="3"/>
  <c r="G219" i="3"/>
  <c r="G220" i="3"/>
  <c r="G221" i="3"/>
  <c r="G222" i="3"/>
  <c r="G223" i="3"/>
  <c r="G224" i="3"/>
  <c r="G225" i="3"/>
  <c r="G226" i="3"/>
  <c r="G227" i="3"/>
  <c r="G228" i="3"/>
  <c r="G229" i="3"/>
  <c r="G230" i="3"/>
  <c r="G231" i="3"/>
  <c r="G232" i="3"/>
  <c r="G233" i="3"/>
  <c r="G234" i="3"/>
  <c r="G235" i="3"/>
  <c r="G236" i="3"/>
  <c r="G237" i="3"/>
  <c r="G238" i="3"/>
  <c r="G239" i="3"/>
  <c r="G240" i="3"/>
  <c r="G241" i="3"/>
  <c r="G242" i="3"/>
  <c r="G243" i="3"/>
  <c r="G244" i="3"/>
  <c r="G245" i="3"/>
  <c r="G246" i="3"/>
  <c r="G247" i="3"/>
  <c r="G248" i="3"/>
  <c r="G249" i="3"/>
  <c r="G250" i="3"/>
  <c r="G251" i="3"/>
  <c r="G252" i="3"/>
  <c r="G253" i="3"/>
  <c r="G254" i="3"/>
  <c r="G255" i="3"/>
  <c r="G256" i="3"/>
  <c r="G257" i="3"/>
  <c r="G258" i="3"/>
  <c r="G259" i="3"/>
  <c r="G260" i="3"/>
  <c r="G261" i="3"/>
  <c r="G262" i="3"/>
  <c r="G263" i="3"/>
  <c r="G264" i="3"/>
  <c r="G265" i="3"/>
  <c r="G266" i="3"/>
  <c r="G267" i="3"/>
  <c r="G268" i="3"/>
  <c r="G269" i="3"/>
  <c r="G270" i="3"/>
  <c r="G271" i="3"/>
  <c r="G272" i="3"/>
  <c r="G273" i="3"/>
  <c r="G274" i="3"/>
  <c r="G275" i="3"/>
  <c r="G276" i="3"/>
  <c r="G277" i="3"/>
  <c r="G278" i="3"/>
  <c r="G279" i="3"/>
  <c r="G280" i="3"/>
  <c r="G281" i="3"/>
  <c r="G282" i="3"/>
  <c r="G283" i="3"/>
  <c r="G284" i="3"/>
  <c r="G285" i="3"/>
  <c r="G286" i="3"/>
  <c r="G287" i="3"/>
  <c r="G288" i="3"/>
  <c r="G289" i="3"/>
  <c r="G290" i="3"/>
  <c r="G291" i="3"/>
  <c r="G292" i="3"/>
  <c r="G293" i="3"/>
  <c r="G294" i="3"/>
  <c r="G295" i="3"/>
  <c r="G296" i="3"/>
  <c r="G297" i="3"/>
  <c r="G298" i="3"/>
  <c r="G299" i="3"/>
  <c r="G300" i="3"/>
  <c r="G301" i="3"/>
  <c r="G2" i="3"/>
  <c r="E41" i="4" l="1"/>
  <c r="C34" i="1" s="1"/>
  <c r="D41" i="4"/>
  <c r="B34" i="1" s="1"/>
  <c r="B5" i="2"/>
  <c r="C5" i="2"/>
  <c r="D5" i="2"/>
  <c r="E5" i="2"/>
  <c r="F5" i="2"/>
  <c r="G5" i="2"/>
  <c r="H5" i="2"/>
  <c r="B6" i="2"/>
  <c r="C6" i="2"/>
  <c r="D6" i="2"/>
  <c r="E6" i="2"/>
  <c r="F6" i="2"/>
  <c r="G6" i="2"/>
  <c r="H6" i="2"/>
  <c r="B7" i="2"/>
  <c r="C7" i="2"/>
  <c r="D7" i="2"/>
  <c r="E7" i="2"/>
  <c r="F7" i="2"/>
  <c r="G7" i="2"/>
  <c r="H7" i="2"/>
  <c r="B8" i="2"/>
  <c r="C8" i="2"/>
  <c r="D8" i="2"/>
  <c r="E8" i="2"/>
  <c r="F8" i="2"/>
  <c r="G8" i="2"/>
  <c r="H8" i="2"/>
  <c r="B9" i="2"/>
  <c r="C9" i="2"/>
  <c r="D9" i="2"/>
  <c r="E9" i="2"/>
  <c r="F9" i="2"/>
  <c r="G9" i="2"/>
  <c r="H9" i="2"/>
  <c r="B10" i="2"/>
  <c r="C10" i="2"/>
  <c r="D10" i="2"/>
  <c r="E10" i="2"/>
  <c r="F10" i="2"/>
  <c r="G10" i="2"/>
  <c r="H10" i="2"/>
  <c r="B11" i="2"/>
  <c r="C11" i="2"/>
  <c r="D11" i="2"/>
  <c r="E11" i="2"/>
  <c r="F11" i="2"/>
  <c r="G11" i="2"/>
  <c r="H11" i="2"/>
  <c r="B12" i="2"/>
  <c r="C12" i="2"/>
  <c r="D12" i="2"/>
  <c r="E12" i="2"/>
  <c r="F12" i="2"/>
  <c r="G12" i="2"/>
  <c r="H12" i="2"/>
  <c r="B13" i="2"/>
  <c r="C13" i="2"/>
  <c r="D13" i="2"/>
  <c r="E13" i="2"/>
  <c r="F13" i="2"/>
  <c r="G13" i="2"/>
  <c r="H13" i="2"/>
  <c r="B14" i="2"/>
  <c r="C14" i="2"/>
  <c r="D14" i="2"/>
  <c r="E14" i="2"/>
  <c r="F14" i="2"/>
  <c r="G14" i="2"/>
  <c r="H14" i="2"/>
  <c r="B15" i="2"/>
  <c r="C15" i="2"/>
  <c r="D15" i="2"/>
  <c r="E15" i="2"/>
  <c r="F15" i="2"/>
  <c r="G15" i="2"/>
  <c r="H15" i="2"/>
  <c r="B16" i="2"/>
  <c r="C16" i="2"/>
  <c r="D16" i="2"/>
  <c r="E16" i="2"/>
  <c r="F16" i="2"/>
  <c r="G16" i="2"/>
  <c r="H16" i="2"/>
  <c r="B17" i="2"/>
  <c r="C17" i="2"/>
  <c r="D17" i="2"/>
  <c r="E17" i="2"/>
  <c r="F17" i="2"/>
  <c r="G17" i="2"/>
  <c r="H17" i="2"/>
  <c r="B18" i="2"/>
  <c r="C18" i="2"/>
  <c r="D18" i="2"/>
  <c r="E18" i="2"/>
  <c r="F18" i="2"/>
  <c r="G18" i="2"/>
  <c r="H18" i="2"/>
  <c r="B19" i="2"/>
  <c r="C19" i="2"/>
  <c r="D19" i="2"/>
  <c r="E19" i="2"/>
  <c r="F19" i="2"/>
  <c r="G19" i="2"/>
  <c r="H19" i="2"/>
  <c r="B20" i="2"/>
  <c r="C20" i="2"/>
  <c r="D20" i="2"/>
  <c r="E20" i="2"/>
  <c r="F20" i="2"/>
  <c r="G20" i="2"/>
  <c r="H20" i="2"/>
  <c r="B21" i="2"/>
  <c r="C21" i="2"/>
  <c r="D21" i="2"/>
  <c r="E21" i="2"/>
  <c r="F21" i="2"/>
  <c r="G21" i="2"/>
  <c r="H21" i="2"/>
  <c r="B22" i="2"/>
  <c r="C22" i="2"/>
  <c r="D22" i="2"/>
  <c r="E22" i="2"/>
  <c r="F22" i="2"/>
  <c r="G22" i="2"/>
  <c r="H22" i="2"/>
  <c r="B23" i="2"/>
  <c r="C23" i="2"/>
  <c r="D23" i="2"/>
  <c r="E23" i="2"/>
  <c r="F23" i="2"/>
  <c r="G23" i="2"/>
  <c r="H23" i="2"/>
  <c r="B24" i="2"/>
  <c r="C24" i="2"/>
  <c r="D24" i="2"/>
  <c r="E24" i="2"/>
  <c r="F24" i="2"/>
  <c r="G24" i="2"/>
  <c r="H24" i="2"/>
  <c r="B25" i="2"/>
  <c r="C25" i="2"/>
  <c r="D25" i="2"/>
  <c r="E25" i="2"/>
  <c r="F25" i="2"/>
  <c r="G25" i="2"/>
  <c r="H25" i="2"/>
  <c r="B26" i="2"/>
  <c r="C26" i="2"/>
  <c r="D26" i="2"/>
  <c r="E26" i="2"/>
  <c r="F26" i="2"/>
  <c r="G26" i="2"/>
  <c r="H26" i="2"/>
  <c r="B27" i="2"/>
  <c r="C27" i="2"/>
  <c r="D27" i="2"/>
  <c r="E27" i="2"/>
  <c r="F27" i="2"/>
  <c r="G27" i="2"/>
  <c r="H27" i="2"/>
  <c r="B28" i="2"/>
  <c r="C28" i="2"/>
  <c r="D28" i="2"/>
  <c r="E28" i="2"/>
  <c r="F28" i="2"/>
  <c r="G28" i="2"/>
  <c r="H28" i="2"/>
  <c r="B29" i="2"/>
  <c r="C29" i="2"/>
  <c r="D29" i="2"/>
  <c r="E29" i="2"/>
  <c r="F29" i="2"/>
  <c r="G29" i="2"/>
  <c r="H29" i="2"/>
  <c r="B30" i="2"/>
  <c r="C30" i="2"/>
  <c r="D30" i="2"/>
  <c r="E30" i="2"/>
  <c r="F30" i="2"/>
  <c r="G30" i="2"/>
  <c r="H30" i="2"/>
  <c r="B31" i="2"/>
  <c r="C31" i="2"/>
  <c r="D31" i="2"/>
  <c r="E31" i="2"/>
  <c r="F31" i="2"/>
  <c r="G31" i="2"/>
  <c r="H31" i="2"/>
  <c r="B32" i="2"/>
  <c r="C32" i="2"/>
  <c r="D32" i="2"/>
  <c r="E32" i="2"/>
  <c r="F32" i="2"/>
  <c r="G32" i="2"/>
  <c r="F6" i="1" s="1"/>
  <c r="H32" i="2"/>
  <c r="B33" i="2"/>
  <c r="C33" i="2"/>
  <c r="D33" i="2"/>
  <c r="E33" i="2"/>
  <c r="F33" i="2"/>
  <c r="G33" i="2"/>
  <c r="H33" i="2"/>
  <c r="B34" i="2"/>
  <c r="C34" i="2"/>
  <c r="D34" i="2"/>
  <c r="E34" i="2"/>
  <c r="F34" i="2"/>
  <c r="G34" i="2"/>
  <c r="H34" i="2"/>
  <c r="B35" i="2"/>
  <c r="C35" i="2"/>
  <c r="D35" i="2"/>
  <c r="E35" i="2"/>
  <c r="F35" i="2"/>
  <c r="G35" i="2"/>
  <c r="H35" i="2"/>
  <c r="B36" i="2"/>
  <c r="C36" i="2"/>
  <c r="D36" i="2"/>
  <c r="E36" i="2"/>
  <c r="F36" i="2"/>
  <c r="G36" i="2"/>
  <c r="H36" i="2"/>
  <c r="B37" i="2"/>
  <c r="C37" i="2"/>
  <c r="D37" i="2"/>
  <c r="E37" i="2"/>
  <c r="F37" i="2"/>
  <c r="G37" i="2"/>
  <c r="H37" i="2"/>
  <c r="B38" i="2"/>
  <c r="C38" i="2"/>
  <c r="D38" i="2"/>
  <c r="E38" i="2"/>
  <c r="F38" i="2"/>
  <c r="E6" i="1" s="1"/>
  <c r="G38" i="2"/>
  <c r="H38" i="2"/>
  <c r="B39" i="2"/>
  <c r="C39" i="2"/>
  <c r="D39" i="2"/>
  <c r="E39" i="2"/>
  <c r="F39" i="2"/>
  <c r="G39" i="2"/>
  <c r="C6" i="1" s="1"/>
  <c r="H39" i="2"/>
  <c r="B40" i="2"/>
  <c r="C40" i="2"/>
  <c r="D40" i="2"/>
  <c r="E40" i="2"/>
  <c r="F40" i="2"/>
  <c r="G40" i="2"/>
  <c r="H40" i="2"/>
  <c r="B41" i="2"/>
  <c r="C41" i="2"/>
  <c r="D41" i="2"/>
  <c r="E41" i="2"/>
  <c r="F41" i="2"/>
  <c r="G41" i="2"/>
  <c r="H41" i="2"/>
  <c r="B42" i="2"/>
  <c r="C42" i="2"/>
  <c r="D42" i="2"/>
  <c r="E42" i="2"/>
  <c r="F42" i="2"/>
  <c r="G42" i="2"/>
  <c r="H42" i="2"/>
  <c r="B43" i="2"/>
  <c r="C43" i="2"/>
  <c r="D43" i="2"/>
  <c r="E43" i="2"/>
  <c r="F43" i="2"/>
  <c r="G43" i="2"/>
  <c r="H43" i="2"/>
  <c r="B44" i="2"/>
  <c r="C44" i="2"/>
  <c r="D44" i="2"/>
  <c r="E44" i="2"/>
  <c r="F44" i="2"/>
  <c r="G44" i="2"/>
  <c r="H44" i="2"/>
  <c r="B45" i="2"/>
  <c r="C45" i="2"/>
  <c r="D45" i="2"/>
  <c r="E45" i="2"/>
  <c r="F45" i="2"/>
  <c r="G45" i="2"/>
  <c r="H45" i="2"/>
  <c r="B46" i="2"/>
  <c r="C46" i="2"/>
  <c r="D46" i="2"/>
  <c r="E46" i="2"/>
  <c r="F46" i="2"/>
  <c r="D6" i="1" s="1"/>
  <c r="G46" i="2"/>
  <c r="H46" i="2"/>
  <c r="B47" i="2"/>
  <c r="C47" i="2"/>
  <c r="D47" i="2"/>
  <c r="E47" i="2"/>
  <c r="F47" i="2"/>
  <c r="G47" i="2"/>
  <c r="H47" i="2"/>
  <c r="B48" i="2"/>
  <c r="C48" i="2"/>
  <c r="D48" i="2"/>
  <c r="E48" i="2"/>
  <c r="F48" i="2"/>
  <c r="G48" i="2"/>
  <c r="H48" i="2"/>
  <c r="B49" i="2"/>
  <c r="C49" i="2"/>
  <c r="D49" i="2"/>
  <c r="E49" i="2"/>
  <c r="F49" i="2"/>
  <c r="G49" i="2"/>
  <c r="H49" i="2"/>
  <c r="B50" i="2"/>
  <c r="C50" i="2"/>
  <c r="D50" i="2"/>
  <c r="E50" i="2"/>
  <c r="F50" i="2"/>
  <c r="G50" i="2"/>
  <c r="H50" i="2"/>
  <c r="B51" i="2"/>
  <c r="C51" i="2"/>
  <c r="D51" i="2"/>
  <c r="E51" i="2"/>
  <c r="F51" i="2"/>
  <c r="G51" i="2"/>
  <c r="H51" i="2"/>
  <c r="B52" i="2"/>
  <c r="C52" i="2"/>
  <c r="D52" i="2"/>
  <c r="E52" i="2"/>
  <c r="F52" i="2"/>
  <c r="G52" i="2"/>
  <c r="H52" i="2"/>
  <c r="B53" i="2"/>
  <c r="C53" i="2"/>
  <c r="D53" i="2"/>
  <c r="E53" i="2"/>
  <c r="F53" i="2"/>
  <c r="G53" i="2"/>
  <c r="H53" i="2"/>
  <c r="B54" i="2"/>
  <c r="C54" i="2"/>
  <c r="D54" i="2"/>
  <c r="E54" i="2"/>
  <c r="F54" i="2"/>
  <c r="G54" i="2"/>
  <c r="H54" i="2"/>
  <c r="B55" i="2"/>
  <c r="C55" i="2"/>
  <c r="D55" i="2"/>
  <c r="E55" i="2"/>
  <c r="F55" i="2"/>
  <c r="G55" i="2"/>
  <c r="H55" i="2"/>
  <c r="B56" i="2"/>
  <c r="C56" i="2"/>
  <c r="D56" i="2"/>
  <c r="E56" i="2"/>
  <c r="F56" i="2"/>
  <c r="G56" i="2"/>
  <c r="H56" i="2"/>
  <c r="B57" i="2"/>
  <c r="C57" i="2"/>
  <c r="D57" i="2"/>
  <c r="E57" i="2"/>
  <c r="F57" i="2"/>
  <c r="G57" i="2"/>
  <c r="H57" i="2"/>
  <c r="B58" i="2"/>
  <c r="C58" i="2"/>
  <c r="D58" i="2"/>
  <c r="E58" i="2"/>
  <c r="F58" i="2"/>
  <c r="G58" i="2"/>
  <c r="H58" i="2"/>
  <c r="B59" i="2"/>
  <c r="C59" i="2"/>
  <c r="D59" i="2"/>
  <c r="E59" i="2"/>
  <c r="F59" i="2"/>
  <c r="G59" i="2"/>
  <c r="H59" i="2"/>
  <c r="B60" i="2"/>
  <c r="C60" i="2"/>
  <c r="D60" i="2"/>
  <c r="E60" i="2"/>
  <c r="F60" i="2"/>
  <c r="G60" i="2"/>
  <c r="H60" i="2"/>
  <c r="B61" i="2"/>
  <c r="C61" i="2"/>
  <c r="D61" i="2"/>
  <c r="E61" i="2"/>
  <c r="F61" i="2"/>
  <c r="G61" i="2"/>
  <c r="H61" i="2"/>
  <c r="B62" i="2"/>
  <c r="C62" i="2"/>
  <c r="D62" i="2"/>
  <c r="E62" i="2"/>
  <c r="F62" i="2"/>
  <c r="G62" i="2"/>
  <c r="H62" i="2"/>
  <c r="B63" i="2"/>
  <c r="C63" i="2"/>
  <c r="D63" i="2"/>
  <c r="E63" i="2"/>
  <c r="F63" i="2"/>
  <c r="G63" i="2"/>
  <c r="B6" i="1" s="1"/>
  <c r="H63" i="2"/>
  <c r="B64" i="2"/>
  <c r="C64" i="2"/>
  <c r="D64" i="2"/>
  <c r="E64" i="2"/>
  <c r="F64" i="2"/>
  <c r="G64" i="2"/>
  <c r="H64" i="2"/>
  <c r="B65" i="2"/>
  <c r="C65" i="2"/>
  <c r="D65" i="2"/>
  <c r="E65" i="2"/>
  <c r="F65" i="2"/>
  <c r="G65" i="2"/>
  <c r="H65" i="2"/>
  <c r="B66" i="2"/>
  <c r="C66" i="2"/>
  <c r="D66" i="2"/>
  <c r="E66" i="2"/>
  <c r="F66" i="2"/>
  <c r="G66" i="2"/>
  <c r="H66" i="2"/>
  <c r="B67" i="2"/>
  <c r="C67" i="2"/>
  <c r="D67" i="2"/>
  <c r="E67" i="2"/>
  <c r="F67" i="2"/>
  <c r="G67" i="2"/>
  <c r="H67" i="2"/>
  <c r="B68" i="2"/>
  <c r="C68" i="2"/>
  <c r="D68" i="2"/>
  <c r="E68" i="2"/>
  <c r="F68" i="2"/>
  <c r="G68" i="2"/>
  <c r="H68" i="2"/>
  <c r="B69" i="2"/>
  <c r="C69" i="2"/>
  <c r="D69" i="2"/>
  <c r="E69" i="2"/>
  <c r="F69" i="2"/>
  <c r="G69" i="2"/>
  <c r="H69" i="2"/>
  <c r="B70" i="2"/>
  <c r="C70" i="2"/>
  <c r="D70" i="2"/>
  <c r="E70" i="2"/>
  <c r="F70" i="2"/>
  <c r="G70" i="2"/>
  <c r="H70" i="2"/>
  <c r="B71" i="2"/>
  <c r="C71" i="2"/>
  <c r="D71" i="2"/>
  <c r="E71" i="2"/>
  <c r="F71" i="2"/>
  <c r="G71" i="2"/>
  <c r="H71" i="2"/>
  <c r="B72" i="2"/>
  <c r="C72" i="2"/>
  <c r="D72" i="2"/>
  <c r="E72" i="2"/>
  <c r="F72" i="2"/>
  <c r="G72" i="2"/>
  <c r="H72" i="2"/>
  <c r="B73" i="2"/>
  <c r="C73" i="2"/>
  <c r="D73" i="2"/>
  <c r="E73" i="2"/>
  <c r="F73" i="2"/>
  <c r="G73" i="2"/>
  <c r="H73" i="2"/>
  <c r="B74" i="2"/>
  <c r="C74" i="2"/>
  <c r="D74" i="2"/>
  <c r="E74" i="2"/>
  <c r="F74" i="2"/>
  <c r="G74" i="2"/>
  <c r="H74" i="2"/>
  <c r="B75" i="2"/>
  <c r="C75" i="2"/>
  <c r="D75" i="2"/>
  <c r="E75" i="2"/>
  <c r="F75" i="2"/>
  <c r="G75" i="2"/>
  <c r="H75" i="2"/>
  <c r="B76" i="2"/>
  <c r="C76" i="2"/>
  <c r="D76" i="2"/>
  <c r="E76" i="2"/>
  <c r="F76" i="2"/>
  <c r="G76" i="2"/>
  <c r="H76" i="2"/>
  <c r="B77" i="2"/>
  <c r="C77" i="2"/>
  <c r="D77" i="2"/>
  <c r="E77" i="2"/>
  <c r="F77" i="2"/>
  <c r="G77" i="2"/>
  <c r="H77" i="2"/>
  <c r="B78" i="2"/>
  <c r="C78" i="2"/>
  <c r="D78" i="2"/>
  <c r="E78" i="2"/>
  <c r="F78" i="2"/>
  <c r="E8" i="1" s="1"/>
  <c r="G78" i="2"/>
  <c r="F8" i="1" s="1"/>
  <c r="H78" i="2"/>
  <c r="B79" i="2"/>
  <c r="C79" i="2"/>
  <c r="D79" i="2"/>
  <c r="E79" i="2"/>
  <c r="F79" i="2"/>
  <c r="G79" i="2"/>
  <c r="H79" i="2"/>
  <c r="B80" i="2"/>
  <c r="C80" i="2"/>
  <c r="D80" i="2"/>
  <c r="E80" i="2"/>
  <c r="F80" i="2"/>
  <c r="G80" i="2"/>
  <c r="H80" i="2"/>
  <c r="B81" i="2"/>
  <c r="C81" i="2"/>
  <c r="D81" i="2"/>
  <c r="E81" i="2"/>
  <c r="F81" i="2"/>
  <c r="G81" i="2"/>
  <c r="H81" i="2"/>
  <c r="B82" i="2"/>
  <c r="C82" i="2"/>
  <c r="D82" i="2"/>
  <c r="E82" i="2"/>
  <c r="F82" i="2"/>
  <c r="G82" i="2"/>
  <c r="H82" i="2"/>
  <c r="B83" i="2"/>
  <c r="C83" i="2"/>
  <c r="D83" i="2"/>
  <c r="E83" i="2"/>
  <c r="F83" i="2"/>
  <c r="G83" i="2"/>
  <c r="H83" i="2"/>
  <c r="B84" i="2"/>
  <c r="C84" i="2"/>
  <c r="D84" i="2"/>
  <c r="E84" i="2"/>
  <c r="F84" i="2"/>
  <c r="G84" i="2"/>
  <c r="H84" i="2"/>
  <c r="B85" i="2"/>
  <c r="C85" i="2"/>
  <c r="D85" i="2"/>
  <c r="E85" i="2"/>
  <c r="F85" i="2"/>
  <c r="G85" i="2"/>
  <c r="H85" i="2"/>
  <c r="B86" i="2"/>
  <c r="C86" i="2"/>
  <c r="D86" i="2"/>
  <c r="E86" i="2"/>
  <c r="F86" i="2"/>
  <c r="G86" i="2"/>
  <c r="H86" i="2"/>
  <c r="B87" i="2"/>
  <c r="C87" i="2"/>
  <c r="D87" i="2"/>
  <c r="E87" i="2"/>
  <c r="F87" i="2"/>
  <c r="G87" i="2"/>
  <c r="H87" i="2"/>
  <c r="B88" i="2"/>
  <c r="C88" i="2"/>
  <c r="D88" i="2"/>
  <c r="E88" i="2"/>
  <c r="F88" i="2"/>
  <c r="G88" i="2"/>
  <c r="H88" i="2"/>
  <c r="B89" i="2"/>
  <c r="C89" i="2"/>
  <c r="D89" i="2"/>
  <c r="E89" i="2"/>
  <c r="F89" i="2"/>
  <c r="G89" i="2"/>
  <c r="H89" i="2"/>
  <c r="B90" i="2"/>
  <c r="C90" i="2"/>
  <c r="D90" i="2"/>
  <c r="E90" i="2"/>
  <c r="F90" i="2"/>
  <c r="G90" i="2"/>
  <c r="H90" i="2"/>
  <c r="B91" i="2"/>
  <c r="C91" i="2"/>
  <c r="D91" i="2"/>
  <c r="E91" i="2"/>
  <c r="F91" i="2"/>
  <c r="G91" i="2"/>
  <c r="H91" i="2"/>
  <c r="B92" i="2"/>
  <c r="C92" i="2"/>
  <c r="D92" i="2"/>
  <c r="E92" i="2"/>
  <c r="F92" i="2"/>
  <c r="G92" i="2"/>
  <c r="H92" i="2"/>
  <c r="B93" i="2"/>
  <c r="C93" i="2"/>
  <c r="D93" i="2"/>
  <c r="E93" i="2"/>
  <c r="F93" i="2"/>
  <c r="G93" i="2"/>
  <c r="H93" i="2"/>
  <c r="B94" i="2"/>
  <c r="C94" i="2"/>
  <c r="D94" i="2"/>
  <c r="E94" i="2"/>
  <c r="F94" i="2"/>
  <c r="G94" i="2"/>
  <c r="H94" i="2"/>
  <c r="B95" i="2"/>
  <c r="C95" i="2"/>
  <c r="D95" i="2"/>
  <c r="E95" i="2"/>
  <c r="F95" i="2"/>
  <c r="G95" i="2"/>
  <c r="H95" i="2"/>
  <c r="B96" i="2"/>
  <c r="C96" i="2"/>
  <c r="D96" i="2"/>
  <c r="E96" i="2"/>
  <c r="F96" i="2"/>
  <c r="G96" i="2"/>
  <c r="H96" i="2"/>
  <c r="B97" i="2"/>
  <c r="C97" i="2"/>
  <c r="D97" i="2"/>
  <c r="E97" i="2"/>
  <c r="F97" i="2"/>
  <c r="G97" i="2"/>
  <c r="H97" i="2"/>
  <c r="B98" i="2"/>
  <c r="C98" i="2"/>
  <c r="D98" i="2"/>
  <c r="E98" i="2"/>
  <c r="F98" i="2"/>
  <c r="G98" i="2"/>
  <c r="H98" i="2"/>
  <c r="B99" i="2"/>
  <c r="C99" i="2"/>
  <c r="D99" i="2"/>
  <c r="E99" i="2"/>
  <c r="F99" i="2"/>
  <c r="G99" i="2"/>
  <c r="H99" i="2"/>
  <c r="B100" i="2"/>
  <c r="C100" i="2"/>
  <c r="D100" i="2"/>
  <c r="E100" i="2"/>
  <c r="F100" i="2"/>
  <c r="G100" i="2"/>
  <c r="H100" i="2"/>
  <c r="B101" i="2"/>
  <c r="C101" i="2"/>
  <c r="D101" i="2"/>
  <c r="E101" i="2"/>
  <c r="F101" i="2"/>
  <c r="G101" i="2"/>
  <c r="H101" i="2"/>
  <c r="B102" i="2"/>
  <c r="C102" i="2"/>
  <c r="D102" i="2"/>
  <c r="E102" i="2"/>
  <c r="F102" i="2"/>
  <c r="G102" i="2"/>
  <c r="H102" i="2"/>
  <c r="C4" i="2"/>
  <c r="D4" i="2"/>
  <c r="E4" i="2"/>
  <c r="F4" i="2"/>
  <c r="G4" i="2"/>
  <c r="H4" i="2"/>
  <c r="B4" i="2"/>
  <c r="D8" i="1" l="1"/>
  <c r="D9" i="1" s="1"/>
  <c r="D13" i="1" s="1"/>
  <c r="C8" i="1"/>
  <c r="C9" i="1" s="1"/>
  <c r="B8" i="1"/>
  <c r="B9" i="1" s="1"/>
  <c r="B12" i="1" s="1"/>
  <c r="E9" i="1"/>
  <c r="C13" i="1" s="1"/>
  <c r="F9" i="1"/>
  <c r="B13" i="1" l="1"/>
  <c r="B15" i="1" s="1"/>
</calcChain>
</file>

<file path=xl/sharedStrings.xml><?xml version="1.0" encoding="utf-8"?>
<sst xmlns="http://schemas.openxmlformats.org/spreadsheetml/2006/main" count="137" uniqueCount="83">
  <si>
    <t>Level</t>
  </si>
  <si>
    <t>Current exp</t>
  </si>
  <si>
    <t>Target lv</t>
  </si>
  <si>
    <t>Target exp</t>
  </si>
  <si>
    <t>Exp needed</t>
  </si>
  <si>
    <t>Curve</t>
  </si>
  <si>
    <t>Column1</t>
  </si>
  <si>
    <t>Column2</t>
  </si>
  <si>
    <t>Column3</t>
  </si>
  <si>
    <t>Column4</t>
  </si>
  <si>
    <t>Column5</t>
  </si>
  <si>
    <t>Column6</t>
  </si>
  <si>
    <t>1Mil</t>
  </si>
  <si>
    <t>1.5Mil</t>
  </si>
  <si>
    <t>2Mil</t>
  </si>
  <si>
    <t>2.5Mil</t>
  </si>
  <si>
    <t>4Mil</t>
  </si>
  <si>
    <t>5Mil</t>
  </si>
  <si>
    <t>3Mil</t>
  </si>
  <si>
    <t>Red Exp</t>
  </si>
  <si>
    <t>Green Exp</t>
  </si>
  <si>
    <t>Light Exp</t>
  </si>
  <si>
    <t>Pengdras</t>
  </si>
  <si>
    <t>Color Exp</t>
  </si>
  <si>
    <t>Total pengdras</t>
  </si>
  <si>
    <t>Rank</t>
  </si>
  <si>
    <t>Cost</t>
  </si>
  <si>
    <t>Max Stamina</t>
  </si>
  <si>
    <t>Max Friends</t>
  </si>
  <si>
    <t>EXP Amount</t>
  </si>
  <si>
    <t>Next Rank</t>
  </si>
  <si>
    <t>Exp to next/Stamina</t>
  </si>
  <si>
    <t>Current Rank</t>
  </si>
  <si>
    <t>Max Team Cost</t>
  </si>
  <si>
    <t>Exp to next</t>
  </si>
  <si>
    <t>Exp/stamina</t>
  </si>
  <si>
    <t>Pet 1</t>
  </si>
  <si>
    <t>Pet 2</t>
  </si>
  <si>
    <t>Current Lv</t>
  </si>
  <si>
    <t>Available Exp</t>
  </si>
  <si>
    <t>Target Lv</t>
  </si>
  <si>
    <t>Current Stats</t>
  </si>
  <si>
    <t>HP</t>
  </si>
  <si>
    <t>ATK</t>
  </si>
  <si>
    <t>RCV</t>
  </si>
  <si>
    <t>Target Stats</t>
  </si>
  <si>
    <t>Stat Diff.</t>
  </si>
  <si>
    <t>Weighted Stat Diff.</t>
  </si>
  <si>
    <t>Target Exp</t>
  </si>
  <si>
    <t>Current Exp</t>
  </si>
  <si>
    <t>Min Stats</t>
  </si>
  <si>
    <t>Growth Rate</t>
  </si>
  <si>
    <t>Early</t>
  </si>
  <si>
    <t>Normal</t>
  </si>
  <si>
    <t>Late</t>
  </si>
  <si>
    <t>Max Stats</t>
  </si>
  <si>
    <t>Lv</t>
  </si>
  <si>
    <t>Stat Difference</t>
  </si>
  <si>
    <t>Weighted Stat</t>
  </si>
  <si>
    <t>Min HP</t>
  </si>
  <si>
    <t>Min ATK</t>
  </si>
  <si>
    <t>Min RCV</t>
  </si>
  <si>
    <t>Max Level</t>
  </si>
  <si>
    <t>Max HP</t>
  </si>
  <si>
    <t>Max ATK</t>
  </si>
  <si>
    <t>Max RCV</t>
  </si>
  <si>
    <t>Growth HP</t>
  </si>
  <si>
    <t>Growth ATK</t>
  </si>
  <si>
    <t>Growth RCV</t>
  </si>
  <si>
    <t>Pet #2</t>
  </si>
  <si>
    <t>Pet #3</t>
  </si>
  <si>
    <t>Pet #4</t>
  </si>
  <si>
    <t>Pet #5</t>
  </si>
  <si>
    <t>Fire</t>
  </si>
  <si>
    <t>Wood</t>
  </si>
  <si>
    <t>Water</t>
  </si>
  <si>
    <t>Light</t>
  </si>
  <si>
    <t>Dark</t>
  </si>
  <si>
    <t>Attribute</t>
  </si>
  <si>
    <t>Water Exp</t>
  </si>
  <si>
    <t>Dark Exp</t>
  </si>
  <si>
    <t/>
  </si>
  <si>
    <t>Leilan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</si>
</sst>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sz val="11"/>
      <color theme="4" tint="-0.249977111117893"/>
      <name val="Calibri"/>
      <family val="2"/>
      <scheme val="minor"/>
    </font>
    <font>
      <b/>
      <sz val="11"/>
      <color rgb="FF3A3A3A"/>
      <name val="Arial"/>
      <family val="2"/>
    </font>
    <font>
      <sz val="11"/>
      <color rgb="FF3A3A3A"/>
      <name val="Arial"/>
      <family val="2"/>
    </font>
    <font>
      <b/>
      <sz val="11"/>
      <color theme="1"/>
      <name val="Calibri"/>
      <family val="2"/>
      <scheme val="minor"/>
    </font>
    <font>
      <b/>
      <sz val="11"/>
      <color theme="4" tint="-0.249977111117893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rgb="FFAAAAAA"/>
      </left>
      <right style="medium">
        <color rgb="FFAAAAAA"/>
      </right>
      <top style="medium">
        <color rgb="FFAAAAAA"/>
      </top>
      <bottom style="medium">
        <color rgb="FFAAAAAA"/>
      </bottom>
      <diagonal/>
    </border>
    <border>
      <left style="medium">
        <color rgb="FFC7BC9C"/>
      </left>
      <right style="medium">
        <color rgb="FFAAAAAA"/>
      </right>
      <top style="medium">
        <color rgb="FFAAAAAA"/>
      </top>
      <bottom style="medium">
        <color rgb="FFAAAAAA"/>
      </bottom>
      <diagonal/>
    </border>
    <border>
      <left style="medium">
        <color rgb="FFAAAAAA"/>
      </left>
      <right style="medium">
        <color rgb="FFC7BC9C"/>
      </right>
      <top style="medium">
        <color rgb="FFAAAAAA"/>
      </top>
      <bottom style="medium">
        <color rgb="FFAAAAAA"/>
      </bottom>
      <diagonal/>
    </border>
    <border>
      <left style="medium">
        <color rgb="FFC7BC9C"/>
      </left>
      <right style="medium">
        <color rgb="FFAAAAAA"/>
      </right>
      <top style="medium">
        <color rgb="FFAAAAAA"/>
      </top>
      <bottom style="medium">
        <color rgb="FFC7BC9C"/>
      </bottom>
      <diagonal/>
    </border>
    <border>
      <left style="medium">
        <color rgb="FFAAAAAA"/>
      </left>
      <right style="medium">
        <color rgb="FFAAAAAA"/>
      </right>
      <top style="medium">
        <color rgb="FFAAAAAA"/>
      </top>
      <bottom style="medium">
        <color rgb="FFC7BC9C"/>
      </bottom>
      <diagonal/>
    </border>
    <border>
      <left/>
      <right style="medium">
        <color rgb="FFC7BC9C"/>
      </right>
      <top/>
      <bottom style="medium">
        <color rgb="FFC7BC9C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0" fillId="0" borderId="0" xfId="0" applyAlignment="1">
      <alignment horizontal="center"/>
    </xf>
    <xf numFmtId="1" fontId="0" fillId="0" borderId="0" xfId="0" applyNumberFormat="1"/>
    <xf numFmtId="1" fontId="0" fillId="0" borderId="0" xfId="0" applyNumberFormat="1" applyAlignment="1">
      <alignment horizontal="center"/>
    </xf>
    <xf numFmtId="0" fontId="0" fillId="0" borderId="2" xfId="0" applyBorder="1"/>
    <xf numFmtId="0" fontId="0" fillId="0" borderId="4" xfId="0" applyBorder="1"/>
    <xf numFmtId="0" fontId="0" fillId="0" borderId="5" xfId="0" applyBorder="1"/>
    <xf numFmtId="0" fontId="0" fillId="0" borderId="1" xfId="0" applyBorder="1"/>
    <xf numFmtId="0" fontId="0" fillId="0" borderId="6" xfId="0" applyBorder="1"/>
    <xf numFmtId="0" fontId="0" fillId="0" borderId="7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1" fontId="0" fillId="0" borderId="1" xfId="0" applyNumberFormat="1" applyBorder="1"/>
    <xf numFmtId="1" fontId="0" fillId="0" borderId="10" xfId="0" applyNumberFormat="1" applyBorder="1"/>
    <xf numFmtId="1" fontId="0" fillId="0" borderId="12" xfId="0" applyNumberFormat="1" applyBorder="1"/>
    <xf numFmtId="1" fontId="2" fillId="0" borderId="12" xfId="0" applyNumberFormat="1" applyFont="1" applyBorder="1"/>
    <xf numFmtId="0" fontId="3" fillId="0" borderId="14" xfId="0" applyFont="1" applyBorder="1" applyAlignment="1">
      <alignment horizontal="center" vertical="center" wrapText="1"/>
    </xf>
    <xf numFmtId="0" fontId="4" fillId="0" borderId="14" xfId="0" applyFont="1" applyBorder="1" applyAlignment="1">
      <alignment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4" fillId="0" borderId="16" xfId="0" applyFont="1" applyBorder="1" applyAlignment="1">
      <alignment vertical="center" wrapText="1"/>
    </xf>
    <xf numFmtId="0" fontId="3" fillId="0" borderId="17" xfId="0" applyFont="1" applyBorder="1" applyAlignment="1">
      <alignment horizontal="center" vertical="center" wrapText="1"/>
    </xf>
    <xf numFmtId="0" fontId="4" fillId="0" borderId="18" xfId="0" applyFont="1" applyBorder="1" applyAlignment="1">
      <alignment vertical="center" wrapText="1"/>
    </xf>
    <xf numFmtId="0" fontId="0" fillId="0" borderId="19" xfId="0" applyBorder="1"/>
    <xf numFmtId="1" fontId="4" fillId="0" borderId="16" xfId="0" applyNumberFormat="1" applyFont="1" applyBorder="1" applyAlignment="1">
      <alignment vertical="center" wrapText="1"/>
    </xf>
    <xf numFmtId="164" fontId="0" fillId="0" borderId="0" xfId="0" applyNumberFormat="1"/>
    <xf numFmtId="0" fontId="0" fillId="0" borderId="0" xfId="0" applyNumberFormat="1"/>
    <xf numFmtId="1" fontId="0" fillId="0" borderId="4" xfId="0" applyNumberFormat="1" applyBorder="1"/>
    <xf numFmtId="0" fontId="5" fillId="0" borderId="8" xfId="0" applyFont="1" applyBorder="1"/>
    <xf numFmtId="0" fontId="5" fillId="0" borderId="3" xfId="0" applyFont="1" applyBorder="1"/>
    <xf numFmtId="0" fontId="6" fillId="0" borderId="13" xfId="0" applyFont="1" applyBorder="1"/>
    <xf numFmtId="0" fontId="5" fillId="0" borderId="0" xfId="0" applyFont="1"/>
    <xf numFmtId="0" fontId="5" fillId="0" borderId="5" xfId="0" applyFont="1" applyBorder="1"/>
    <xf numFmtId="0" fontId="5" fillId="0" borderId="1" xfId="0" applyFont="1" applyBorder="1"/>
    <xf numFmtId="2" fontId="0" fillId="0" borderId="0" xfId="0" applyNumberFormat="1"/>
    <xf numFmtId="164" fontId="0" fillId="0" borderId="1" xfId="0" applyNumberFormat="1" applyBorder="1"/>
  </cellXfs>
  <cellStyles count="1">
    <cellStyle name="Normal" xfId="0" builtinId="0"/>
  </cellStyles>
  <dxfs count="21">
    <dxf>
      <numFmt numFmtId="1" formatCode="0"/>
    </dxf>
    <dxf>
      <numFmt numFmtId="1" formatCode="0"/>
    </dxf>
    <dxf>
      <alignment horizontal="center" vertical="bottom" textRotation="0" wrapText="0" indent="0" justifyLastLine="0" shrinkToFit="0" readingOrder="0"/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0" formatCode="General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</font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bottom style="thin">
          <color indexed="64"/>
        </bottom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 outline="0"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microsoft.com/office/2006/relationships/vbaProject" Target="vbaProject.bin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Sheet1!$B$3</c:f>
              <c:strCache>
                <c:ptCount val="1"/>
                <c:pt idx="0">
                  <c:v>Leilan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Sheet1!$B$9</c:f>
              <c:numCache>
                <c:formatCode>0</c:formatCode>
                <c:ptCount val="1"/>
                <c:pt idx="0">
                  <c:v>2875071.7293428946</c:v>
                </c:pt>
              </c:numCache>
            </c:numRef>
          </c:val>
        </c:ser>
        <c:ser>
          <c:idx val="1"/>
          <c:order val="1"/>
          <c:tx>
            <c:strRef>
              <c:f>Sheet1!$C$3</c:f>
              <c:strCache>
                <c:ptCount val="1"/>
                <c:pt idx="0">
                  <c:v>Pet #2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Sheet1!$C$9</c:f>
              <c:numCache>
                <c:formatCode>0</c:formatCode>
                <c:ptCount val="1"/>
                <c:pt idx="0">
                  <c:v>#N/A</c:v>
                </c:pt>
              </c:numCache>
            </c:numRef>
          </c:val>
        </c:ser>
        <c:ser>
          <c:idx val="2"/>
          <c:order val="2"/>
          <c:tx>
            <c:strRef>
              <c:f>Sheet1!$D$3</c:f>
              <c:strCache>
                <c:ptCount val="1"/>
                <c:pt idx="0">
                  <c:v>Pet #3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val>
            <c:numRef>
              <c:f>Sheet1!$D$9</c:f>
              <c:numCache>
                <c:formatCode>0</c:formatCode>
                <c:ptCount val="1"/>
                <c:pt idx="0">
                  <c:v>#N/A</c:v>
                </c:pt>
              </c:numCache>
            </c:numRef>
          </c:val>
        </c:ser>
        <c:ser>
          <c:idx val="3"/>
          <c:order val="3"/>
          <c:tx>
            <c:strRef>
              <c:f>Sheet1!$E$3</c:f>
              <c:strCache>
                <c:ptCount val="1"/>
                <c:pt idx="0">
                  <c:v>Pet #4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val>
            <c:numRef>
              <c:f>Sheet1!$E$9</c:f>
              <c:numCache>
                <c:formatCode>0</c:formatCode>
                <c:ptCount val="1"/>
                <c:pt idx="0">
                  <c:v>#N/A</c:v>
                </c:pt>
              </c:numCache>
            </c:numRef>
          </c:val>
        </c:ser>
        <c:ser>
          <c:idx val="4"/>
          <c:order val="4"/>
          <c:tx>
            <c:strRef>
              <c:f>Sheet1!$F$3</c:f>
              <c:strCache>
                <c:ptCount val="1"/>
                <c:pt idx="0">
                  <c:v>Pet #5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val>
            <c:numRef>
              <c:f>Sheet1!$F$9</c:f>
              <c:numCache>
                <c:formatCode>0</c:formatCode>
                <c:ptCount val="1"/>
                <c:pt idx="0">
                  <c:v>#N/A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67"/>
        <c:overlap val="-43"/>
        <c:axId val="90546160"/>
        <c:axId val="90546720"/>
      </c:barChart>
      <c:catAx>
        <c:axId val="90546160"/>
        <c:scaling>
          <c:orientation val="minMax"/>
        </c:scaling>
        <c:delete val="1"/>
        <c:axPos val="b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crossAx val="90546720"/>
        <c:crosses val="autoZero"/>
        <c:auto val="1"/>
        <c:lblAlgn val="ctr"/>
        <c:lblOffset val="100"/>
        <c:noMultiLvlLbl val="0"/>
      </c:catAx>
      <c:valAx>
        <c:axId val="905467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0546160"/>
        <c:crosses val="autoZero"/>
        <c:crossBetween val="between"/>
      </c:valAx>
      <c:spPr>
        <a:pattFill prst="ltDnDiag">
          <a:fgClr>
            <a:schemeClr val="dk1">
              <a:lumMod val="15000"/>
              <a:lumOff val="85000"/>
            </a:schemeClr>
          </a:fgClr>
          <a:bgClr>
            <a:schemeClr val="lt1"/>
          </a:bgClr>
        </a:pattFill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8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 cap="none" spc="0" normalizeH="0" baseline="0"/>
  </cs:categoryAxis>
  <cs:chartArea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lt1"/>
      </a:solidFill>
      <a:ln w="1587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8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plotArea>
  <cs:plotArea3D>
    <cs:lnRef idx="0"/>
    <cs:fillRef idx="0"/>
    <cs:effectRef idx="0"/>
    <cs:fontRef idx="minor">
      <a:schemeClr val="dk1"/>
    </cs:fontRef>
    <cs:spPr>
      <a:solidFill>
        <a:schemeClr val="lt1"/>
      </a:solidFill>
    </cs:spPr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dk1">
        <a:lumMod val="50000"/>
        <a:lumOff val="50000"/>
      </a:schemeClr>
    </cs:fontRef>
    <cs:defRPr sz="1600" b="1" kern="1200" cap="none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wall>
</cs:chartStyle>
</file>

<file path=xl/ctrlProps/ctrlProp1.xml><?xml version="1.0" encoding="utf-8"?>
<formControlPr xmlns="http://schemas.microsoft.com/office/spreadsheetml/2009/9/main" objectType="Button" lockText="1"/>
</file>

<file path=xl/ctrlProps/ctrlProp2.xml><?xml version="1.0" encoding="utf-8"?>
<formControlPr xmlns="http://schemas.microsoft.com/office/spreadsheetml/2009/9/main" objectType="Button" lockText="1"/>
</file>

<file path=xl/ctrlProps/ctrlProp3.xml><?xml version="1.0" encoding="utf-8"?>
<formControlPr xmlns="http://schemas.microsoft.com/office/spreadsheetml/2009/9/main" objectType="Button" lockText="1"/>
</file>

<file path=xl/ctrlProps/ctrlProp4.xml><?xml version="1.0" encoding="utf-8"?>
<formControlPr xmlns="http://schemas.microsoft.com/office/spreadsheetml/2009/9/main" objectType="Button" lockText="1"/>
</file>

<file path=xl/ctrlProps/ctrlProp5.xml><?xml version="1.0" encoding="utf-8"?>
<formControlPr xmlns="http://schemas.microsoft.com/office/spreadsheetml/2009/9/main" objectType="Button" lockText="1"/>
</file>

<file path=xl/ctrlProps/ctrlProp6.xml><?xml version="1.0" encoding="utf-8"?>
<formControlPr xmlns="http://schemas.microsoft.com/office/spreadsheetml/2009/9/main" objectType="Button" lockText="1"/>
</file>

<file path=xl/ctrlProps/ctrlProp7.xml><?xml version="1.0" encoding="utf-8"?>
<formControlPr xmlns="http://schemas.microsoft.com/office/spreadsheetml/2009/9/main" objectType="Button" lockText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400050</xdr:colOff>
      <xdr:row>0</xdr:row>
      <xdr:rowOff>176212</xdr:rowOff>
    </xdr:from>
    <xdr:to>
      <xdr:col>20</xdr:col>
      <xdr:colOff>95250</xdr:colOff>
      <xdr:row>15</xdr:row>
      <xdr:rowOff>52387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228600</xdr:colOff>
          <xdr:row>2</xdr:row>
          <xdr:rowOff>76200</xdr:rowOff>
        </xdr:from>
        <xdr:to>
          <xdr:col>11</xdr:col>
          <xdr:colOff>571500</xdr:colOff>
          <xdr:row>10</xdr:row>
          <xdr:rowOff>152400</xdr:rowOff>
        </xdr:to>
        <xdr:grpSp>
          <xdr:nvGrpSpPr>
            <xdr:cNvPr id="4" name="Group 3"/>
            <xdr:cNvGrpSpPr/>
          </xdr:nvGrpSpPr>
          <xdr:grpSpPr>
            <a:xfrm>
              <a:off x="4972050" y="276225"/>
              <a:ext cx="3390900" cy="1600200"/>
              <a:chOff x="4943475" y="190500"/>
              <a:chExt cx="3390900" cy="1600200"/>
            </a:xfrm>
          </xdr:grpSpPr>
          <xdr:sp macro="" textlink="">
            <xdr:nvSpPr>
              <xdr:cNvPr id="1028" name="Button 4" hidden="1">
                <a:extLst>
                  <a:ext uri="{63B3BB69-23CF-44E3-9099-C40C66FF867C}">
                    <a14:compatExt spid="_x0000_s1028"/>
                  </a:ext>
                </a:extLst>
              </xdr:cNvPr>
              <xdr:cNvSpPr/>
            </xdr:nvSpPr>
            <xdr:spPr bwMode="auto">
              <a:xfrm>
                <a:off x="4943475" y="209550"/>
                <a:ext cx="1457325" cy="457200"/>
              </a:xfrm>
              <a:prstGeom prst="rect">
                <a:avLst/>
              </a:prstGeom>
              <a:noFill/>
              <a:ln w="9525">
                <a:miter lim="800000"/>
                <a:headEnd/>
                <a:tailEnd/>
              </a:ln>
            </xdr:spPr>
            <xdr:txBody>
              <a:bodyPr vertOverflow="clip" wrap="square" lIns="27432" tIns="27432" rIns="27432" bIns="27432" anchor="ctr" upright="1"/>
              <a:lstStyle/>
              <a:p>
                <a:pPr algn="ctr" rtl="0">
                  <a:defRPr sz="1000"/>
                </a:pPr>
                <a:r>
                  <a:rPr lang="en-US" sz="1100" b="0" i="0" u="none" strike="noStrike" baseline="0">
                    <a:solidFill>
                      <a:srgbClr val="000000"/>
                    </a:solidFill>
                    <a:latin typeface="Calibri"/>
                  </a:rPr>
                  <a:t>Level Leilan</a:t>
                </a:r>
              </a:p>
            </xdr:txBody>
          </xdr:sp>
          <xdr:sp macro="" textlink="">
            <xdr:nvSpPr>
              <xdr:cNvPr id="1030" name="Button 6" hidden="1">
                <a:extLst>
                  <a:ext uri="{63B3BB69-23CF-44E3-9099-C40C66FF867C}">
                    <a14:compatExt spid="_x0000_s1030"/>
                  </a:ext>
                </a:extLst>
              </xdr:cNvPr>
              <xdr:cNvSpPr/>
            </xdr:nvSpPr>
            <xdr:spPr bwMode="auto">
              <a:xfrm>
                <a:off x="4943475" y="771525"/>
                <a:ext cx="1457325" cy="457200"/>
              </a:xfrm>
              <a:prstGeom prst="rect">
                <a:avLst/>
              </a:prstGeom>
              <a:noFill/>
              <a:ln w="9525">
                <a:miter lim="800000"/>
                <a:headEnd/>
                <a:tailEnd/>
              </a:ln>
            </xdr:spPr>
            <xdr:txBody>
              <a:bodyPr vertOverflow="clip" wrap="square" lIns="27432" tIns="27432" rIns="27432" bIns="27432" anchor="ctr" upright="1"/>
              <a:lstStyle/>
              <a:p>
                <a:pPr algn="ctr" rtl="0">
                  <a:defRPr sz="1000"/>
                </a:pPr>
                <a:r>
                  <a:rPr lang="en-US" sz="1100" b="0" i="0" u="none" strike="noStrike" baseline="0">
                    <a:solidFill>
                      <a:srgbClr val="000000"/>
                    </a:solidFill>
                    <a:latin typeface="Calibri"/>
                  </a:rPr>
                  <a:t>Level Pet #2</a:t>
                </a:r>
              </a:p>
            </xdr:txBody>
          </xdr:sp>
          <xdr:sp macro="" textlink="">
            <xdr:nvSpPr>
              <xdr:cNvPr id="1031" name="Button 7" hidden="1">
                <a:extLst>
                  <a:ext uri="{63B3BB69-23CF-44E3-9099-C40C66FF867C}">
                    <a14:compatExt spid="_x0000_s1031"/>
                  </a:ext>
                </a:extLst>
              </xdr:cNvPr>
              <xdr:cNvSpPr/>
            </xdr:nvSpPr>
            <xdr:spPr bwMode="auto">
              <a:xfrm>
                <a:off x="4953000" y="1333500"/>
                <a:ext cx="1457325" cy="457200"/>
              </a:xfrm>
              <a:prstGeom prst="rect">
                <a:avLst/>
              </a:prstGeom>
              <a:noFill/>
              <a:ln w="9525">
                <a:miter lim="800000"/>
                <a:headEnd/>
                <a:tailEnd/>
              </a:ln>
            </xdr:spPr>
            <xdr:txBody>
              <a:bodyPr vertOverflow="clip" wrap="square" lIns="27432" tIns="27432" rIns="27432" bIns="27432" anchor="ctr" upright="1"/>
              <a:lstStyle/>
              <a:p>
                <a:pPr algn="ctr" rtl="0">
                  <a:defRPr sz="1000"/>
                </a:pPr>
                <a:r>
                  <a:rPr lang="en-US" sz="1100" b="0" i="0" u="none" strike="noStrike" baseline="0">
                    <a:solidFill>
                      <a:srgbClr val="000000"/>
                    </a:solidFill>
                    <a:latin typeface="Calibri"/>
                  </a:rPr>
                  <a:t>Level Pet #3</a:t>
                </a:r>
              </a:p>
            </xdr:txBody>
          </xdr:sp>
          <xdr:sp macro="" textlink="">
            <xdr:nvSpPr>
              <xdr:cNvPr id="1032" name="Button 8" hidden="1">
                <a:extLst>
                  <a:ext uri="{63B3BB69-23CF-44E3-9099-C40C66FF867C}">
                    <a14:compatExt spid="_x0000_s1032"/>
                  </a:ext>
                </a:extLst>
              </xdr:cNvPr>
              <xdr:cNvSpPr/>
            </xdr:nvSpPr>
            <xdr:spPr bwMode="auto">
              <a:xfrm>
                <a:off x="6877050" y="190500"/>
                <a:ext cx="1457325" cy="457200"/>
              </a:xfrm>
              <a:prstGeom prst="rect">
                <a:avLst/>
              </a:prstGeom>
              <a:noFill/>
              <a:ln w="9525">
                <a:miter lim="800000"/>
                <a:headEnd/>
                <a:tailEnd/>
              </a:ln>
            </xdr:spPr>
            <xdr:txBody>
              <a:bodyPr vertOverflow="clip" wrap="square" lIns="27432" tIns="27432" rIns="27432" bIns="27432" anchor="ctr" upright="1"/>
              <a:lstStyle/>
              <a:p>
                <a:pPr algn="ctr" rtl="0">
                  <a:defRPr sz="1000"/>
                </a:pPr>
                <a:r>
                  <a:rPr lang="en-US" sz="1100" b="0" i="0" u="none" strike="noStrike" baseline="0">
                    <a:solidFill>
                      <a:srgbClr val="000000"/>
                    </a:solidFill>
                    <a:latin typeface="Calibri"/>
                  </a:rPr>
                  <a:t>Level Pet #4</a:t>
                </a:r>
              </a:p>
            </xdr:txBody>
          </xdr:sp>
          <xdr:sp macro="" textlink="">
            <xdr:nvSpPr>
              <xdr:cNvPr id="1033" name="Button 9" hidden="1">
                <a:extLst>
                  <a:ext uri="{63B3BB69-23CF-44E3-9099-C40C66FF867C}">
                    <a14:compatExt spid="_x0000_s1033"/>
                  </a:ext>
                </a:extLst>
              </xdr:cNvPr>
              <xdr:cNvSpPr/>
            </xdr:nvSpPr>
            <xdr:spPr bwMode="auto">
              <a:xfrm>
                <a:off x="6877050" y="781050"/>
                <a:ext cx="1457325" cy="457200"/>
              </a:xfrm>
              <a:prstGeom prst="rect">
                <a:avLst/>
              </a:prstGeom>
              <a:noFill/>
              <a:ln w="9525">
                <a:miter lim="800000"/>
                <a:headEnd/>
                <a:tailEnd/>
              </a:ln>
            </xdr:spPr>
            <xdr:txBody>
              <a:bodyPr vertOverflow="clip" wrap="square" lIns="27432" tIns="27432" rIns="27432" bIns="27432" anchor="ctr" upright="1"/>
              <a:lstStyle/>
              <a:p>
                <a:pPr algn="ctr" rtl="0">
                  <a:defRPr sz="1000"/>
                </a:pPr>
                <a:r>
                  <a:rPr lang="en-US" sz="1100" b="0" i="0" u="none" strike="noStrike" baseline="0">
                    <a:solidFill>
                      <a:srgbClr val="000000"/>
                    </a:solidFill>
                    <a:latin typeface="Calibri"/>
                  </a:rPr>
                  <a:t>Level Pet #5</a:t>
                </a:r>
              </a:p>
            </xdr:txBody>
          </xdr:sp>
        </xdr:grp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228600</xdr:colOff>
          <xdr:row>20</xdr:row>
          <xdr:rowOff>66675</xdr:rowOff>
        </xdr:from>
        <xdr:to>
          <xdr:col>4</xdr:col>
          <xdr:colOff>219075</xdr:colOff>
          <xdr:row>22</xdr:row>
          <xdr:rowOff>142875</xdr:rowOff>
        </xdr:to>
        <xdr:sp macro="" textlink="">
          <xdr:nvSpPr>
            <xdr:cNvPr id="1038" name="Button 14" hidden="1">
              <a:extLst>
                <a:ext uri="{63B3BB69-23CF-44E3-9099-C40C66FF867C}">
                  <a14:compatExt spid="_x0000_s103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en-US" sz="1100" b="0" i="0" u="none" strike="noStrike" baseline="0">
                  <a:solidFill>
                    <a:srgbClr val="000000"/>
                  </a:solidFill>
                  <a:latin typeface="Calibri"/>
                </a:rPr>
                <a:t>Level Rank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219075</xdr:colOff>
          <xdr:row>28</xdr:row>
          <xdr:rowOff>123825</xdr:rowOff>
        </xdr:from>
        <xdr:to>
          <xdr:col>7</xdr:col>
          <xdr:colOff>66675</xdr:colOff>
          <xdr:row>32</xdr:row>
          <xdr:rowOff>76200</xdr:rowOff>
        </xdr:to>
        <xdr:sp macro="" textlink="">
          <xdr:nvSpPr>
            <xdr:cNvPr id="1041" name="Button 17" hidden="1">
              <a:extLst>
                <a:ext uri="{63B3BB69-23CF-44E3-9099-C40C66FF867C}">
                  <a14:compatExt spid="_x0000_s104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en-US" sz="1100" b="0" i="0" u="none" strike="noStrike" baseline="0">
                  <a:solidFill>
                    <a:srgbClr val="000000"/>
                  </a:solidFill>
                  <a:latin typeface="Calibri"/>
                </a:rPr>
                <a:t>Exp Fodder Comparison</a:t>
              </a:r>
            </a:p>
          </xdr:txBody>
        </xdr:sp>
        <xdr:clientData fPrintsWithSheet="0"/>
      </xdr:twoCellAnchor>
    </mc:Choice>
    <mc:Fallback/>
  </mc:AlternateContent>
  <xdr:twoCellAnchor>
    <xdr:from>
      <xdr:col>12</xdr:col>
      <xdr:colOff>285750</xdr:colOff>
      <xdr:row>16</xdr:row>
      <xdr:rowOff>28574</xdr:rowOff>
    </xdr:from>
    <xdr:to>
      <xdr:col>21</xdr:col>
      <xdr:colOff>28575</xdr:colOff>
      <xdr:row>36</xdr:row>
      <xdr:rowOff>171449</xdr:rowOff>
    </xdr:to>
    <xdr:grpSp>
      <xdr:nvGrpSpPr>
        <xdr:cNvPr id="6" name="Group 5"/>
        <xdr:cNvGrpSpPr/>
      </xdr:nvGrpSpPr>
      <xdr:grpSpPr>
        <a:xfrm>
          <a:off x="8686800" y="2895599"/>
          <a:ext cx="5229225" cy="3762375"/>
          <a:chOff x="8820150" y="3495674"/>
          <a:chExt cx="5229225" cy="3762375"/>
        </a:xfrm>
      </xdr:grpSpPr>
      <xdr:sp macro="" textlink="">
        <xdr:nvSpPr>
          <xdr:cNvPr id="2" name="Rectangle 1"/>
          <xdr:cNvSpPr/>
        </xdr:nvSpPr>
        <xdr:spPr>
          <a:xfrm>
            <a:off x="8820150" y="3495674"/>
            <a:ext cx="5229225" cy="3762375"/>
          </a:xfrm>
          <a:prstGeom prst="rect">
            <a:avLst/>
          </a:prstGeom>
          <a:solidFill>
            <a:sysClr val="window" lastClr="FFFFFF"/>
          </a:solidFill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5" name="TextBox 4"/>
          <xdr:cNvSpPr txBox="1"/>
        </xdr:nvSpPr>
        <xdr:spPr>
          <a:xfrm>
            <a:off x="9039225" y="3781424"/>
            <a:ext cx="4733925" cy="3286125"/>
          </a:xfrm>
          <a:prstGeom prst="rect">
            <a:avLst/>
          </a:prstGeom>
          <a:solidFill>
            <a:schemeClr val="lt1"/>
          </a:solidFill>
          <a:ln w="9525" cmpd="sng">
            <a:solidFill>
              <a:schemeClr val="lt1">
                <a:shade val="50000"/>
              </a:schemeClr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n-US" sz="1100"/>
              <a:t>Instructions:</a:t>
            </a:r>
          </a:p>
          <a:p>
            <a:endParaRPr lang="en-US" sz="1100"/>
          </a:p>
          <a:p>
            <a:r>
              <a:rPr lang="en-US" sz="1100"/>
              <a:t>1.</a:t>
            </a:r>
            <a:r>
              <a:rPr lang="en-US" sz="1100" baseline="0"/>
              <a:t> Enter your current team, their exp curve (i.e. 4Million exp curve) and their current levels on the first table. Also rename Pet #1 to your Pet Name. Also enter the target level for your pets (can be their max level or any other level you want). Pet #1 has an example.</a:t>
            </a:r>
          </a:p>
          <a:p>
            <a:r>
              <a:rPr lang="en-US" sz="1100" baseline="0"/>
              <a:t>2. Enter your current rank on the second table</a:t>
            </a:r>
          </a:p>
          <a:p>
            <a:r>
              <a:rPr lang="en-US" sz="1100" baseline="0"/>
              <a:t>3. On Sheet5, enter the data from your team (you can find it on PADx)</a:t>
            </a:r>
          </a:p>
          <a:p>
            <a:r>
              <a:rPr lang="en-US" sz="1100" baseline="0"/>
              <a:t>4. Hide all other Sheets except for Sheet1 (right-click the Sheet and Hide).</a:t>
            </a:r>
          </a:p>
          <a:p>
            <a:endParaRPr lang="en-US" sz="1100" baseline="0"/>
          </a:p>
          <a:p>
            <a:r>
              <a:rPr lang="en-US" sz="1100" baseline="0"/>
              <a:t>Usage:</a:t>
            </a:r>
          </a:p>
          <a:p>
            <a:r>
              <a:rPr lang="en-US" sz="1100" baseline="0"/>
              <a:t>1.Press the Level Buttons to increase the level of your Pet by 1</a:t>
            </a:r>
          </a:p>
          <a:p>
            <a:r>
              <a:rPr lang="en-US" sz="1100" baseline="0"/>
              <a:t>2. Press the Level Rank Button to increase your current Rank by 1</a:t>
            </a:r>
          </a:p>
          <a:p>
            <a:r>
              <a:rPr lang="en-US" sz="1100" baseline="0"/>
              <a:t>3. Press the Exp Fodder Comparison button to compare how efficient you can feed two different pets. You can use the data from your team saved on Sheet 5 or input data from another source (like PADx from a pet that's not on your current team).</a:t>
            </a:r>
          </a:p>
          <a:p>
            <a:endParaRPr lang="en-US" sz="1100" baseline="0"/>
          </a:p>
          <a:p>
            <a:r>
              <a:rPr lang="en-US" sz="1100" baseline="0"/>
              <a:t>You can also rename the buttons and mess with the VBA to rename the userform captions, too, if you want.</a:t>
            </a:r>
          </a:p>
        </xdr:txBody>
      </xdr: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438150</xdr:colOff>
      <xdr:row>10</xdr:row>
      <xdr:rowOff>76200</xdr:rowOff>
    </xdr:from>
    <xdr:to>
      <xdr:col>17</xdr:col>
      <xdr:colOff>438150</xdr:colOff>
      <xdr:row>13</xdr:row>
      <xdr:rowOff>66675</xdr:rowOff>
    </xdr:to>
    <xdr:sp macro="" textlink="">
      <xdr:nvSpPr>
        <xdr:cNvPr id="3" name="TextBox 2"/>
        <xdr:cNvSpPr txBox="1"/>
      </xdr:nvSpPr>
      <xdr:spPr>
        <a:xfrm>
          <a:off x="8010525" y="1981200"/>
          <a:ext cx="3657600" cy="5619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This is just a</a:t>
          </a:r>
          <a:r>
            <a:rPr lang="en-US" sz="1100" baseline="0"/>
            <a:t> Level table for every different curve, you shouldn't mess with this.</a:t>
          </a:r>
          <a:endParaRPr lang="en-US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142875</xdr:colOff>
      <xdr:row>8</xdr:row>
      <xdr:rowOff>38101</xdr:rowOff>
    </xdr:from>
    <xdr:to>
      <xdr:col>18</xdr:col>
      <xdr:colOff>0</xdr:colOff>
      <xdr:row>10</xdr:row>
      <xdr:rowOff>38101</xdr:rowOff>
    </xdr:to>
    <xdr:sp macro="" textlink="">
      <xdr:nvSpPr>
        <xdr:cNvPr id="2" name="TextBox 1"/>
        <xdr:cNvSpPr txBox="1"/>
      </xdr:nvSpPr>
      <xdr:spPr>
        <a:xfrm>
          <a:off x="7458075" y="2019301"/>
          <a:ext cx="3514725" cy="4000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Rank</a:t>
          </a:r>
          <a:r>
            <a:rPr lang="en-US" sz="1100" baseline="0"/>
            <a:t> Chart copied straight from PAD wikia</a:t>
          </a:r>
          <a:endParaRPr lang="en-US" sz="1100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409575</xdr:colOff>
      <xdr:row>12</xdr:row>
      <xdr:rowOff>28576</xdr:rowOff>
    </xdr:from>
    <xdr:to>
      <xdr:col>18</xdr:col>
      <xdr:colOff>266700</xdr:colOff>
      <xdr:row>14</xdr:row>
      <xdr:rowOff>161926</xdr:rowOff>
    </xdr:to>
    <xdr:sp macro="" textlink="">
      <xdr:nvSpPr>
        <xdr:cNvPr id="2" name="TextBox 1"/>
        <xdr:cNvSpPr txBox="1"/>
      </xdr:nvSpPr>
      <xdr:spPr>
        <a:xfrm>
          <a:off x="7286625" y="2314576"/>
          <a:ext cx="4124325" cy="5143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Data Input from the Exp Fodder Comparison userform is calculated here.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314325</xdr:colOff>
      <xdr:row>5</xdr:row>
      <xdr:rowOff>114301</xdr:rowOff>
    </xdr:from>
    <xdr:to>
      <xdr:col>24</xdr:col>
      <xdr:colOff>542925</xdr:colOff>
      <xdr:row>8</xdr:row>
      <xdr:rowOff>38101</xdr:rowOff>
    </xdr:to>
    <xdr:sp macro="" textlink="">
      <xdr:nvSpPr>
        <xdr:cNvPr id="2" name="TextBox 1"/>
        <xdr:cNvSpPr txBox="1"/>
      </xdr:nvSpPr>
      <xdr:spPr>
        <a:xfrm>
          <a:off x="9096375" y="1066801"/>
          <a:ext cx="6324600" cy="4953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Enter your team Information here.</a:t>
          </a:r>
          <a:r>
            <a:rPr lang="en-US" sz="1100" baseline="0"/>
            <a:t> In the Pet #1, there's the Heavenly Guide Suzaku stats as an example. Edit it with your pets.</a:t>
          </a:r>
          <a:endParaRPr lang="en-US" sz="1100"/>
        </a:p>
      </xdr:txBody>
    </xdr:sp>
    <xdr:clientData/>
  </xdr:twoCellAnchor>
</xdr:wsDr>
</file>

<file path=xl/tables/table1.xml><?xml version="1.0" encoding="utf-8"?>
<table xmlns="http://schemas.openxmlformats.org/spreadsheetml/2006/main" id="6" name="Table6" displayName="Table6" ref="A2:F16" totalsRowShown="0" headerRowDxfId="20" headerRowBorderDxfId="19" tableBorderDxfId="18">
  <autoFilter ref="A2:F16"/>
  <tableColumns count="6">
    <tableColumn id="1" name="Column1" dataDxfId="17"/>
    <tableColumn id="2" name="Column2" dataDxfId="16"/>
    <tableColumn id="3" name="Column3" dataDxfId="15"/>
    <tableColumn id="4" name="Column4" dataDxfId="14"/>
    <tableColumn id="5" name="Column5" dataDxfId="13"/>
    <tableColumn id="6" name="Column6" dataDxfId="12"/>
  </tableColumns>
  <tableStyleInfo name="TableStyleLight2" showFirstColumn="0" showLastColumn="0" showRowStripes="1" showColumnStripes="0"/>
</table>
</file>

<file path=xl/tables/table2.xml><?xml version="1.0" encoding="utf-8"?>
<table xmlns="http://schemas.openxmlformats.org/spreadsheetml/2006/main" id="2" name="Table2" displayName="Table2" ref="A28:C34" totalsRowShown="0" headerRowDxfId="11" headerRowBorderDxfId="10" tableBorderDxfId="9" totalsRowBorderDxfId="8">
  <tableColumns count="3">
    <tableColumn id="1" name="Stat Difference" dataDxfId="7"/>
    <tableColumn id="2" name="Pet 1" dataDxfId="6">
      <calculatedColumnFormula>Sheet1!D37</calculatedColumnFormula>
    </tableColumn>
    <tableColumn id="3" name="Pet 2" dataDxfId="5"/>
  </tableColumns>
  <tableStyleInfo name="TableStyleLight2" showFirstColumn="0" showLastColumn="0" showRowStripes="1" showColumnStripes="0"/>
</table>
</file>

<file path=xl/tables/table3.xml><?xml version="1.0" encoding="utf-8"?>
<table xmlns="http://schemas.openxmlformats.org/spreadsheetml/2006/main" id="1" name="Table1" displayName="Table1" ref="A19:B25" totalsRowShown="0">
  <tableColumns count="2">
    <tableColumn id="1" name="Column1" dataDxfId="4"/>
    <tableColumn id="2" name="Column2" dataDxfId="3"/>
  </tableColumns>
  <tableStyleInfo name="TableStyleLight2" showFirstColumn="0" showLastColumn="0" showRowStripes="1" showColumnStripes="0"/>
</table>
</file>

<file path=xl/tables/table4.xml><?xml version="1.0" encoding="utf-8"?>
<table xmlns="http://schemas.openxmlformats.org/spreadsheetml/2006/main" id="4" name="Table4" displayName="Table4" ref="A1:H102" totalsRowShown="0" headerRowDxfId="2">
  <autoFilter ref="A1:H102"/>
  <tableColumns count="8">
    <tableColumn id="1" name="Level"/>
    <tableColumn id="2" name="1Mil">
      <calculatedColumnFormula>B$3*(($A2-1)/98)^2.5</calculatedColumnFormula>
    </tableColumn>
    <tableColumn id="3" name="1.5Mil">
      <calculatedColumnFormula>C$3*(($A2-1)/98)^2.5</calculatedColumnFormula>
    </tableColumn>
    <tableColumn id="4" name="2Mil">
      <calculatedColumnFormula>D$3*(($A2-1)/98)^2.5</calculatedColumnFormula>
    </tableColumn>
    <tableColumn id="5" name="2.5Mil">
      <calculatedColumnFormula>E$3*(($A2-1)/98)^2.5</calculatedColumnFormula>
    </tableColumn>
    <tableColumn id="6" name="3Mil"/>
    <tableColumn id="7" name="4Mil" dataDxfId="1"/>
    <tableColumn id="8" name="5Mil" dataDxfId="0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table" Target="../tables/table3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12" Type="http://schemas.openxmlformats.org/officeDocument/2006/relationships/table" Target="../tables/table2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table" Target="../tables/table1.xml"/><Relationship Id="rId5" Type="http://schemas.openxmlformats.org/officeDocument/2006/relationships/ctrlProp" Target="../ctrlProps/ctrlProp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/>
  <dimension ref="A1:AM34"/>
  <sheetViews>
    <sheetView tabSelected="1" workbookViewId="0">
      <selection activeCell="A41" sqref="A41"/>
    </sheetView>
  </sheetViews>
  <sheetFormatPr defaultRowHeight="15" x14ac:dyDescent="0.25"/>
  <cols>
    <col min="1" max="1" width="16.140625" bestFit="1" customWidth="1"/>
    <col min="2" max="6" width="11" customWidth="1"/>
  </cols>
  <sheetData>
    <row r="1" spans="1:39" ht="15.75" thickBot="1" x14ac:dyDescent="0.3"/>
    <row r="2" spans="1:39" ht="15.75" hidden="1" thickBot="1" x14ac:dyDescent="0.3">
      <c r="A2" s="6" t="s">
        <v>6</v>
      </c>
      <c r="B2" s="12" t="s">
        <v>7</v>
      </c>
      <c r="C2" s="12" t="s">
        <v>8</v>
      </c>
      <c r="D2" s="12" t="s">
        <v>9</v>
      </c>
      <c r="E2" s="12" t="s">
        <v>10</v>
      </c>
      <c r="F2" s="5" t="s">
        <v>11</v>
      </c>
    </row>
    <row r="3" spans="1:39" x14ac:dyDescent="0.25">
      <c r="A3" s="9"/>
      <c r="B3" s="8" t="s">
        <v>82</v>
      </c>
      <c r="C3" s="8" t="s">
        <v>69</v>
      </c>
      <c r="D3" s="8" t="s">
        <v>70</v>
      </c>
      <c r="E3" s="8" t="s">
        <v>71</v>
      </c>
      <c r="F3" s="10" t="s">
        <v>72</v>
      </c>
    </row>
    <row r="4" spans="1:39" x14ac:dyDescent="0.25">
      <c r="A4" s="30" t="s">
        <v>5</v>
      </c>
      <c r="B4" s="7">
        <v>4</v>
      </c>
      <c r="C4" s="7"/>
      <c r="D4" s="7"/>
      <c r="E4" s="7"/>
      <c r="F4" s="11"/>
      <c r="AM4" t="s">
        <v>73</v>
      </c>
    </row>
    <row r="5" spans="1:39" x14ac:dyDescent="0.25">
      <c r="A5" s="30" t="s">
        <v>0</v>
      </c>
      <c r="B5" s="7">
        <v>60</v>
      </c>
      <c r="C5" s="7"/>
      <c r="D5" s="7"/>
      <c r="E5" s="7"/>
      <c r="F5" s="7"/>
      <c r="AM5" t="s">
        <v>74</v>
      </c>
    </row>
    <row r="6" spans="1:39" x14ac:dyDescent="0.25">
      <c r="A6" s="30" t="s">
        <v>1</v>
      </c>
      <c r="B6" s="14">
        <f>VLOOKUP(B5,Sheet2!$A$4:$H$102,IF(B$4=1,2,IF(B$4=1.5,3,IF(B$4=2,4,IF(B$4=2.5,5,IF(B$4=3,6,IF(B$4=4,7,IF(B$4=5,8))))))))</f>
        <v>1124928.2706571056</v>
      </c>
      <c r="C6" s="14" t="e">
        <f>VLOOKUP(C5,Sheet2!$A$4:$H$102,IF(C$4=1,2,IF(C$4=1.5,3,IF(C$4=2,4,IF(C$4=2.5,5,IF(C$4=3,6,IF(C$4=4,7,IF(C$4=5,8))))))))</f>
        <v>#N/A</v>
      </c>
      <c r="D6" s="14" t="e">
        <f>VLOOKUP(D5,Sheet2!$A$4:$H$102,IF(D$4=1,2,IF(D$4=1.5,3,IF(D$4=2,4,IF(D$4=2.5,5,IF(D$4=3,6,IF(D$4=4,7,IF(D$4=5,8))))))))</f>
        <v>#N/A</v>
      </c>
      <c r="E6" s="14" t="e">
        <f>VLOOKUP(E5,Sheet2!$A$4:$H$102,IF(E$4=1,2,IF(E$4=1.5,3,IF(E$4=2,4,IF(E$4=2.5,5,IF(E$4=3,6,IF(E$4=4,7,IF(E$4=5,8))))))))</f>
        <v>#N/A</v>
      </c>
      <c r="F6" s="15" t="e">
        <f>VLOOKUP(F5,Sheet2!$A$4:$H$102,IF(F$4=1,2,IF(F$4=1.5,3,IF(F$4=2,4,IF(F$4=2.5,5,IF(F$4=3,6,IF(F$4=4,7,IF(F$4=5,8))))))))</f>
        <v>#N/A</v>
      </c>
      <c r="AM6" t="s">
        <v>75</v>
      </c>
    </row>
    <row r="7" spans="1:39" x14ac:dyDescent="0.25">
      <c r="A7" s="30" t="s">
        <v>2</v>
      </c>
      <c r="B7" s="14">
        <v>99</v>
      </c>
      <c r="C7" s="14"/>
      <c r="D7" s="14"/>
      <c r="E7" s="14"/>
      <c r="F7" s="15"/>
      <c r="AM7" t="s">
        <v>76</v>
      </c>
    </row>
    <row r="8" spans="1:39" x14ac:dyDescent="0.25">
      <c r="A8" s="30" t="s">
        <v>3</v>
      </c>
      <c r="B8" s="14">
        <f>VLOOKUP(B7,Sheet2!$A$6:$G$104,IF(B$4=1,2,IF(B$4=1.5,3,IF(B$4=2,4,IF(B$4=2.5,5,IF(B$4=3,6,IF(B$4=4,7,IF(B$4=5,8))))))))</f>
        <v>4000000</v>
      </c>
      <c r="C8" s="14" t="e">
        <f>VLOOKUP(C7,Sheet2!$A$6:$G$104,Sheet1!C4+3)</f>
        <v>#N/A</v>
      </c>
      <c r="D8" s="14" t="e">
        <f>VLOOKUP(D7,Sheet2!$A$6:$G$104,Sheet1!D4+3)</f>
        <v>#N/A</v>
      </c>
      <c r="E8" s="14" t="e">
        <f>VLOOKUP(E7,Sheet2!$A$6:$G$104,Sheet1!E4+3)</f>
        <v>#N/A</v>
      </c>
      <c r="F8" s="15" t="e">
        <f>VLOOKUP(F7,Sheet2!$A$6:$G$104,Sheet1!F4+3)</f>
        <v>#N/A</v>
      </c>
      <c r="AM8" t="s">
        <v>77</v>
      </c>
    </row>
    <row r="9" spans="1:39" x14ac:dyDescent="0.25">
      <c r="A9" s="30" t="s">
        <v>4</v>
      </c>
      <c r="B9" s="14">
        <f>B8-B6</f>
        <v>2875071.7293428946</v>
      </c>
      <c r="C9" s="14" t="e">
        <f t="shared" ref="C9:F9" si="0">C8-C6</f>
        <v>#N/A</v>
      </c>
      <c r="D9" s="14" t="e">
        <f t="shared" si="0"/>
        <v>#N/A</v>
      </c>
      <c r="E9" s="14" t="e">
        <f t="shared" si="0"/>
        <v>#N/A</v>
      </c>
      <c r="F9" s="15" t="e">
        <f t="shared" si="0"/>
        <v>#N/A</v>
      </c>
    </row>
    <row r="10" spans="1:39" x14ac:dyDescent="0.25">
      <c r="A10" s="30" t="s">
        <v>78</v>
      </c>
      <c r="B10" s="7" t="s">
        <v>73</v>
      </c>
      <c r="C10" s="7"/>
      <c r="D10" s="7"/>
      <c r="E10" s="7"/>
      <c r="F10" s="11"/>
    </row>
    <row r="11" spans="1:39" x14ac:dyDescent="0.25">
      <c r="A11" s="30" t="s">
        <v>23</v>
      </c>
      <c r="B11" s="7" t="s">
        <v>19</v>
      </c>
      <c r="C11" s="7" t="s">
        <v>20</v>
      </c>
      <c r="D11" s="7" t="s">
        <v>79</v>
      </c>
      <c r="E11" s="7" t="s">
        <v>21</v>
      </c>
      <c r="F11" s="11" t="s">
        <v>80</v>
      </c>
    </row>
    <row r="12" spans="1:39" x14ac:dyDescent="0.25">
      <c r="A12" s="30"/>
      <c r="B12" s="14">
        <f>SUM(IF(B10="Fire",B9,0),IF(C10="Fire",C9,0),IF(D10="Fire",D9,0),IF(E10="Fire",E9,0),IF(F10="Fire",F9,0))</f>
        <v>2875071.7293428946</v>
      </c>
      <c r="C12" s="14">
        <f>SUM(IF(B10="Wood",B9,0),IF(C10="Wood",C9,0),IF(D10="Wood",D9,0),IF(E10="Wood",E9,0),IF(F10="Wood",F9,0))</f>
        <v>0</v>
      </c>
      <c r="D12" s="16">
        <f>SUM(IF(B10="Water",B9,0),IF(C10="Water",C9,0),IF(D10="Water",D9,0),IF(E10="Water",E9,0),IF(F10="Water",F9,0))</f>
        <v>0</v>
      </c>
      <c r="E12" s="13">
        <f>SUM(IF(B10="Light",B9,0),IF(C10="Light",C9,0),IF(D10="Light",D9,0),IF(E10="Light",E9,0),IF(F10="Light",F9,0))</f>
        <v>0</v>
      </c>
      <c r="F12" s="4">
        <f>SUM(IF(B10="Dark",B9,0),IF(C10="Dark",C9,0),IF(D10="Dark",D9,0),IF(E10="Dark",E9,0),IF(F10="Dark",F9,0))</f>
        <v>0</v>
      </c>
    </row>
    <row r="13" spans="1:39" x14ac:dyDescent="0.25">
      <c r="A13" s="30" t="s">
        <v>22</v>
      </c>
      <c r="B13" s="14">
        <f>B12/45000</f>
        <v>63.890482874286548</v>
      </c>
      <c r="C13" s="14">
        <f>C12/45000</f>
        <v>0</v>
      </c>
      <c r="D13" s="14">
        <f>D12/45000</f>
        <v>0</v>
      </c>
      <c r="E13" s="14">
        <f>E12/45000</f>
        <v>0</v>
      </c>
      <c r="F13" s="14">
        <f>F12/45000</f>
        <v>0</v>
      </c>
    </row>
    <row r="14" spans="1:39" x14ac:dyDescent="0.25">
      <c r="A14" s="30"/>
      <c r="B14" s="14"/>
      <c r="C14" s="7"/>
      <c r="D14" s="7"/>
      <c r="E14" s="13"/>
      <c r="F14" s="4"/>
    </row>
    <row r="15" spans="1:39" x14ac:dyDescent="0.25">
      <c r="A15" s="31" t="s">
        <v>24</v>
      </c>
      <c r="B15" s="16">
        <f>B13+C13+D13+E13+F13</f>
        <v>63.890482874286548</v>
      </c>
      <c r="C15" s="13"/>
      <c r="D15" s="13"/>
      <c r="E15" s="13"/>
      <c r="F15" s="4"/>
    </row>
    <row r="16" spans="1:39" x14ac:dyDescent="0.25">
      <c r="A16" s="32"/>
      <c r="B16" s="13"/>
      <c r="C16" s="17"/>
      <c r="D16" s="7"/>
      <c r="E16" s="7"/>
      <c r="F16" s="11"/>
    </row>
    <row r="17" spans="1:4" x14ac:dyDescent="0.25">
      <c r="A17" s="33"/>
      <c r="B17" s="2"/>
      <c r="D17" s="2"/>
    </row>
    <row r="18" spans="1:4" x14ac:dyDescent="0.25">
      <c r="A18" s="33"/>
    </row>
    <row r="19" spans="1:4" hidden="1" x14ac:dyDescent="0.25">
      <c r="A19" s="33" t="s">
        <v>6</v>
      </c>
      <c r="B19" t="s">
        <v>7</v>
      </c>
    </row>
    <row r="20" spans="1:4" x14ac:dyDescent="0.25">
      <c r="A20" s="35" t="s">
        <v>32</v>
      </c>
      <c r="B20" s="7"/>
    </row>
    <row r="21" spans="1:4" x14ac:dyDescent="0.25">
      <c r="A21" s="35"/>
      <c r="B21" s="7"/>
    </row>
    <row r="22" spans="1:4" x14ac:dyDescent="0.25">
      <c r="A22" s="35" t="s">
        <v>27</v>
      </c>
      <c r="B22" s="7" t="e">
        <f>VLOOKUP($B$20,Sheet3!$A$2:$G$301,3)</f>
        <v>#N/A</v>
      </c>
    </row>
    <row r="23" spans="1:4" x14ac:dyDescent="0.25">
      <c r="A23" s="35" t="s">
        <v>33</v>
      </c>
      <c r="B23" s="7" t="e">
        <f>VLOOKUP($B$20,Sheet3!$A$2:$G$301,2)</f>
        <v>#N/A</v>
      </c>
    </row>
    <row r="24" spans="1:4" x14ac:dyDescent="0.25">
      <c r="A24" s="35" t="s">
        <v>34</v>
      </c>
      <c r="B24" s="7" t="e">
        <f>VLOOKUP($B$20,Sheet3!$A$2:$G$301,6)</f>
        <v>#N/A</v>
      </c>
    </row>
    <row r="25" spans="1:4" x14ac:dyDescent="0.25">
      <c r="A25" s="35" t="s">
        <v>35</v>
      </c>
      <c r="B25" s="14" t="e">
        <f>VLOOKUP($B$20,Sheet3!$A$2:$G$301,7)</f>
        <v>#N/A</v>
      </c>
    </row>
    <row r="26" spans="1:4" x14ac:dyDescent="0.25">
      <c r="A26" s="33"/>
    </row>
    <row r="27" spans="1:4" x14ac:dyDescent="0.25">
      <c r="A27" s="33"/>
    </row>
    <row r="28" spans="1:4" x14ac:dyDescent="0.25">
      <c r="A28" s="34" t="s">
        <v>57</v>
      </c>
      <c r="B28" s="12" t="s">
        <v>36</v>
      </c>
      <c r="C28" s="29" t="s">
        <v>37</v>
      </c>
      <c r="D28" s="2"/>
    </row>
    <row r="29" spans="1:4" x14ac:dyDescent="0.25">
      <c r="A29" s="30" t="s">
        <v>40</v>
      </c>
      <c r="B29" s="14" t="str">
        <f>IFERROR(Sheet4!D10,"")</f>
        <v/>
      </c>
      <c r="C29" s="14" t="str">
        <f>IFERROR(Sheet4!E10,"")</f>
        <v/>
      </c>
    </row>
    <row r="30" spans="1:4" x14ac:dyDescent="0.25">
      <c r="A30" s="30" t="s">
        <v>42</v>
      </c>
      <c r="B30" s="37" t="str">
        <f>IFERROR(IF(Sheet4!D38=0, "", Sheet4!D38),"")</f>
        <v/>
      </c>
      <c r="C30" s="37" t="str">
        <f>IFERROR(IF(Sheet4!E38=0, "", Sheet4!E38),"")</f>
        <v/>
      </c>
    </row>
    <row r="31" spans="1:4" x14ac:dyDescent="0.25">
      <c r="A31" s="30" t="s">
        <v>43</v>
      </c>
      <c r="B31" s="37" t="str">
        <f>IFERROR(IF(Sheet4!D39=0, "", Sheet4!D39),"")</f>
        <v/>
      </c>
      <c r="C31" s="37" t="str">
        <f>IFERROR(IF(Sheet4!E39=0, "", Sheet4!E39),"")</f>
        <v/>
      </c>
    </row>
    <row r="32" spans="1:4" x14ac:dyDescent="0.25">
      <c r="A32" s="30" t="s">
        <v>44</v>
      </c>
      <c r="B32" s="37" t="str">
        <f>IFERROR(IF(Sheet4!D40=0, "", Sheet4!D40),"")</f>
        <v/>
      </c>
      <c r="C32" s="37" t="str">
        <f>IFERROR(IF(Sheet4!E40=0, "", Sheet4!E40),"")</f>
        <v/>
      </c>
    </row>
    <row r="33" spans="1:3" x14ac:dyDescent="0.25">
      <c r="A33" s="30"/>
      <c r="B33" s="7"/>
      <c r="C33" s="7"/>
    </row>
    <row r="34" spans="1:3" x14ac:dyDescent="0.25">
      <c r="A34" s="31" t="s">
        <v>58</v>
      </c>
      <c r="B34" s="7" t="str">
        <f>IFERROR(IF(Sheet4!D41=0, "", Sheet4!D41),"")</f>
        <v/>
      </c>
      <c r="C34" s="7" t="str">
        <f>IFERROR(IF(Sheet4!E41=0, "", Sheet4!E41),"")</f>
        <v/>
      </c>
    </row>
  </sheetData>
  <dataValidations count="2">
    <dataValidation type="whole" allowBlank="1" showInputMessage="1" showErrorMessage="1" sqref="B5:F5">
      <formula1>1</formula1>
      <formula2>99</formula2>
    </dataValidation>
    <dataValidation type="list" allowBlank="1" showInputMessage="1" showErrorMessage="1" sqref="B10:F10">
      <formula1>$AM$4:$AM$8</formula1>
    </dataValidation>
  </dataValidations>
  <pageMargins left="0.7" right="0.7" top="0.75" bottom="0.75" header="0.3" footer="0.3"/>
  <pageSetup paperSize="9" orientation="portrait" horizontalDpi="300" verticalDpi="300" r:id="rId1"/>
  <ignoredErrors>
    <ignoredError sqref="B29:C34" calculatedColumn="1"/>
  </ignoredError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8" r:id="rId4" name="Button 4">
              <controlPr defaultSize="0" print="0" autoFill="0" autoPict="0" macro="[0]!LevelLeilan">
                <anchor moveWithCells="1" sizeWithCells="1">
                  <from>
                    <xdr:col>6</xdr:col>
                    <xdr:colOff>228600</xdr:colOff>
                    <xdr:row>2</xdr:row>
                    <xdr:rowOff>95250</xdr:rowOff>
                  </from>
                  <to>
                    <xdr:col>8</xdr:col>
                    <xdr:colOff>466725</xdr:colOff>
                    <xdr:row>4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5" name="Button 6">
              <controlPr defaultSize="0" print="0" autoFill="0" autoPict="0" macro="[0]!LevelEchidna">
                <anchor moveWithCells="1" sizeWithCells="1">
                  <from>
                    <xdr:col>6</xdr:col>
                    <xdr:colOff>228600</xdr:colOff>
                    <xdr:row>5</xdr:row>
                    <xdr:rowOff>85725</xdr:rowOff>
                  </from>
                  <to>
                    <xdr:col>8</xdr:col>
                    <xdr:colOff>466725</xdr:colOff>
                    <xdr:row>7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6" name="Button 7">
              <controlPr defaultSize="0" print="0" autoFill="0" autoPict="0" macro="[0]!LevelVerche">
                <anchor moveWithCells="1" sizeWithCells="1">
                  <from>
                    <xdr:col>6</xdr:col>
                    <xdr:colOff>238125</xdr:colOff>
                    <xdr:row>8</xdr:row>
                    <xdr:rowOff>76200</xdr:rowOff>
                  </from>
                  <to>
                    <xdr:col>8</xdr:col>
                    <xdr:colOff>476250</xdr:colOff>
                    <xdr:row>10</xdr:row>
                    <xdr:rowOff>152400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7" name="Button 8">
              <controlPr defaultSize="0" print="0" autoFill="0" autoPict="0" macro="[0]!LevelAsgard">
                <anchor moveWithCells="1" sizeWithCells="1">
                  <from>
                    <xdr:col>9</xdr:col>
                    <xdr:colOff>333375</xdr:colOff>
                    <xdr:row>2</xdr:row>
                    <xdr:rowOff>76200</xdr:rowOff>
                  </from>
                  <to>
                    <xdr:col>11</xdr:col>
                    <xdr:colOff>571500</xdr:colOff>
                    <xdr:row>4</xdr:row>
                    <xdr:rowOff>152400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8" name="Button 9">
              <controlPr defaultSize="0" print="0" autoFill="0" autoPict="0" macro="[0]!LevelGigas">
                <anchor moveWithCells="1" sizeWithCells="1">
                  <from>
                    <xdr:col>9</xdr:col>
                    <xdr:colOff>333375</xdr:colOff>
                    <xdr:row>5</xdr:row>
                    <xdr:rowOff>95250</xdr:rowOff>
                  </from>
                  <to>
                    <xdr:col>11</xdr:col>
                    <xdr:colOff>571500</xdr:colOff>
                    <xdr:row>7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8" r:id="rId9" name="Button 14">
              <controlPr defaultSize="0" print="0" autoFill="0" autoPict="0" macro="[0]!LevelRank">
                <anchor moveWithCells="1" sizeWithCells="1">
                  <from>
                    <xdr:col>2</xdr:col>
                    <xdr:colOff>228600</xdr:colOff>
                    <xdr:row>20</xdr:row>
                    <xdr:rowOff>66675</xdr:rowOff>
                  </from>
                  <to>
                    <xdr:col>4</xdr:col>
                    <xdr:colOff>219075</xdr:colOff>
                    <xdr:row>22</xdr:row>
                    <xdr:rowOff>142875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1" r:id="rId10" name="Button 17">
              <controlPr defaultSize="0" print="0" autoFill="0" autoPict="0" macro="[0]!Button1_Click">
                <anchor moveWithCells="1" sizeWithCells="1">
                  <from>
                    <xdr:col>3</xdr:col>
                    <xdr:colOff>219075</xdr:colOff>
                    <xdr:row>28</xdr:row>
                    <xdr:rowOff>123825</xdr:rowOff>
                  </from>
                  <to>
                    <xdr:col>7</xdr:col>
                    <xdr:colOff>66675</xdr:colOff>
                    <xdr:row>32</xdr:row>
                    <xdr:rowOff>76200</xdr:rowOff>
                  </to>
                </anchor>
              </controlPr>
            </control>
          </mc:Choice>
        </mc:AlternateContent>
      </controls>
    </mc:Choice>
  </mc:AlternateContent>
  <tableParts count="3">
    <tablePart r:id="rId11"/>
    <tablePart r:id="rId12"/>
    <tablePart r:id="rId1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H102"/>
  <sheetViews>
    <sheetView zoomScaleNormal="100" workbookViewId="0">
      <selection activeCell="O18" sqref="O18"/>
    </sheetView>
  </sheetViews>
  <sheetFormatPr defaultRowHeight="15" x14ac:dyDescent="0.25"/>
  <cols>
    <col min="1" max="7" width="11" customWidth="1"/>
  </cols>
  <sheetData>
    <row r="1" spans="1:8" x14ac:dyDescent="0.25">
      <c r="A1" t="s">
        <v>0</v>
      </c>
      <c r="B1" s="1" t="s">
        <v>12</v>
      </c>
      <c r="C1" s="1" t="s">
        <v>13</v>
      </c>
      <c r="D1" s="1" t="s">
        <v>14</v>
      </c>
      <c r="E1" s="1" t="s">
        <v>15</v>
      </c>
      <c r="F1" s="1" t="s">
        <v>18</v>
      </c>
      <c r="G1" s="1" t="s">
        <v>16</v>
      </c>
      <c r="H1" s="1" t="s">
        <v>17</v>
      </c>
    </row>
    <row r="2" spans="1:8" x14ac:dyDescent="0.25">
      <c r="B2" s="1">
        <v>1</v>
      </c>
      <c r="C2" s="1">
        <v>1.5</v>
      </c>
      <c r="D2" s="1">
        <v>2</v>
      </c>
      <c r="E2" s="1">
        <v>2.5</v>
      </c>
      <c r="F2">
        <v>3</v>
      </c>
      <c r="G2" s="3">
        <v>4</v>
      </c>
      <c r="H2" s="1">
        <v>5</v>
      </c>
    </row>
    <row r="3" spans="1:8" x14ac:dyDescent="0.25">
      <c r="B3" s="2">
        <v>1</v>
      </c>
      <c r="C3" s="2">
        <v>1.5</v>
      </c>
      <c r="D3" s="2">
        <v>2</v>
      </c>
      <c r="E3" s="2">
        <v>2.5</v>
      </c>
      <c r="F3" s="2">
        <v>3</v>
      </c>
      <c r="G3" s="2">
        <v>4</v>
      </c>
      <c r="H3" s="2">
        <v>5</v>
      </c>
    </row>
    <row r="4" spans="1:8" x14ac:dyDescent="0.25">
      <c r="A4">
        <v>1</v>
      </c>
      <c r="B4" s="2">
        <f>B$3*1000000*(($A4-1)/98)^2.5</f>
        <v>0</v>
      </c>
      <c r="C4" s="2">
        <f t="shared" ref="C4:H19" si="0">C$3*1000000*(($A4-1)/98)^2.5</f>
        <v>0</v>
      </c>
      <c r="D4" s="2">
        <f t="shared" si="0"/>
        <v>0</v>
      </c>
      <c r="E4" s="2">
        <f t="shared" si="0"/>
        <v>0</v>
      </c>
      <c r="F4" s="2">
        <f t="shared" si="0"/>
        <v>0</v>
      </c>
      <c r="G4" s="2">
        <f t="shared" si="0"/>
        <v>0</v>
      </c>
      <c r="H4" s="2">
        <f t="shared" si="0"/>
        <v>0</v>
      </c>
    </row>
    <row r="5" spans="1:8" x14ac:dyDescent="0.25">
      <c r="A5">
        <v>2</v>
      </c>
      <c r="B5" s="2">
        <f t="shared" ref="B5:H36" si="1">B$3*1000000*(($A5-1)/98)^2.5</f>
        <v>10.518039822492822</v>
      </c>
      <c r="C5" s="2">
        <f t="shared" si="0"/>
        <v>15.777059733739232</v>
      </c>
      <c r="D5" s="2">
        <f t="shared" si="0"/>
        <v>21.036079644985644</v>
      </c>
      <c r="E5" s="2">
        <f t="shared" si="0"/>
        <v>26.295099556232056</v>
      </c>
      <c r="F5" s="2">
        <f t="shared" si="0"/>
        <v>31.554119467478465</v>
      </c>
      <c r="G5" s="2">
        <f t="shared" si="0"/>
        <v>42.072159289971289</v>
      </c>
      <c r="H5" s="2">
        <f t="shared" si="0"/>
        <v>52.590199112464113</v>
      </c>
    </row>
    <row r="6" spans="1:8" x14ac:dyDescent="0.25">
      <c r="A6">
        <v>3</v>
      </c>
      <c r="B6" s="2">
        <f t="shared" si="1"/>
        <v>59.499018266198568</v>
      </c>
      <c r="C6" s="2">
        <f t="shared" si="0"/>
        <v>89.248527399297842</v>
      </c>
      <c r="D6" s="2">
        <f t="shared" si="0"/>
        <v>118.99803653239714</v>
      </c>
      <c r="E6" s="2">
        <f t="shared" si="0"/>
        <v>148.7475456654964</v>
      </c>
      <c r="F6" s="2">
        <f t="shared" si="0"/>
        <v>178.49705479859568</v>
      </c>
      <c r="G6" s="2">
        <f t="shared" si="0"/>
        <v>237.99607306479427</v>
      </c>
      <c r="H6" s="2">
        <f t="shared" si="0"/>
        <v>297.49509133099281</v>
      </c>
    </row>
    <row r="7" spans="1:8" x14ac:dyDescent="0.25">
      <c r="A7">
        <v>4</v>
      </c>
      <c r="B7" s="2">
        <f t="shared" si="1"/>
        <v>163.96001431731267</v>
      </c>
      <c r="C7" s="2">
        <f t="shared" si="0"/>
        <v>245.94002147596899</v>
      </c>
      <c r="D7" s="2">
        <f t="shared" si="0"/>
        <v>327.92002863462534</v>
      </c>
      <c r="E7" s="2">
        <f t="shared" si="0"/>
        <v>409.90003579328163</v>
      </c>
      <c r="F7" s="2">
        <f t="shared" si="0"/>
        <v>491.88004295193798</v>
      </c>
      <c r="G7" s="2">
        <f t="shared" si="0"/>
        <v>655.84005726925068</v>
      </c>
      <c r="H7" s="2">
        <f t="shared" si="0"/>
        <v>819.80007158656326</v>
      </c>
    </row>
    <row r="8" spans="1:8" x14ac:dyDescent="0.25">
      <c r="A8">
        <v>5</v>
      </c>
      <c r="B8" s="2">
        <f t="shared" si="1"/>
        <v>336.57727431977014</v>
      </c>
      <c r="C8" s="2">
        <f t="shared" si="0"/>
        <v>504.86591147965521</v>
      </c>
      <c r="D8" s="2">
        <f t="shared" si="0"/>
        <v>673.15454863954028</v>
      </c>
      <c r="E8" s="2">
        <f t="shared" si="0"/>
        <v>841.44318579942535</v>
      </c>
      <c r="F8" s="2">
        <f t="shared" si="0"/>
        <v>1009.7318229593104</v>
      </c>
      <c r="G8" s="2">
        <f t="shared" si="0"/>
        <v>1346.3090972790806</v>
      </c>
      <c r="H8" s="2">
        <f t="shared" si="0"/>
        <v>1682.8863715988507</v>
      </c>
    </row>
    <row r="9" spans="1:8" x14ac:dyDescent="0.25">
      <c r="A9">
        <v>6</v>
      </c>
      <c r="B9" s="2">
        <f t="shared" si="1"/>
        <v>587.97630082859484</v>
      </c>
      <c r="C9" s="2">
        <f t="shared" si="0"/>
        <v>881.96445124289221</v>
      </c>
      <c r="D9" s="2">
        <f t="shared" si="0"/>
        <v>1175.9526016571897</v>
      </c>
      <c r="E9" s="2">
        <f t="shared" si="0"/>
        <v>1469.9407520714869</v>
      </c>
      <c r="F9" s="2">
        <f t="shared" si="0"/>
        <v>1763.9289024857844</v>
      </c>
      <c r="G9" s="2">
        <f t="shared" si="0"/>
        <v>2351.9052033143794</v>
      </c>
      <c r="H9" s="2">
        <f t="shared" si="0"/>
        <v>2939.8815041429739</v>
      </c>
    </row>
    <row r="10" spans="1:8" x14ac:dyDescent="0.25">
      <c r="A10">
        <v>7</v>
      </c>
      <c r="B10" s="2">
        <f t="shared" si="1"/>
        <v>927.49790373772259</v>
      </c>
      <c r="C10" s="2">
        <f t="shared" si="0"/>
        <v>1391.2468556065839</v>
      </c>
      <c r="D10" s="2">
        <f t="shared" si="0"/>
        <v>1854.9958074754452</v>
      </c>
      <c r="E10" s="2">
        <f t="shared" si="0"/>
        <v>2318.7447593443062</v>
      </c>
      <c r="F10" s="2">
        <f t="shared" si="0"/>
        <v>2782.4937112131679</v>
      </c>
      <c r="G10" s="2">
        <f t="shared" si="0"/>
        <v>3709.9916149508904</v>
      </c>
      <c r="H10" s="2">
        <f t="shared" si="0"/>
        <v>4637.4895186886124</v>
      </c>
    </row>
    <row r="11" spans="1:8" x14ac:dyDescent="0.25">
      <c r="A11">
        <v>8</v>
      </c>
      <c r="B11" s="2">
        <f t="shared" si="1"/>
        <v>1363.5777648593073</v>
      </c>
      <c r="C11" s="2">
        <f t="shared" si="0"/>
        <v>2045.3666472889611</v>
      </c>
      <c r="D11" s="2">
        <f t="shared" si="0"/>
        <v>2727.1555297186146</v>
      </c>
      <c r="E11" s="2">
        <f t="shared" si="0"/>
        <v>3408.9444121482684</v>
      </c>
      <c r="F11" s="2">
        <f t="shared" si="0"/>
        <v>4090.7332945779222</v>
      </c>
      <c r="G11" s="2">
        <f t="shared" si="0"/>
        <v>5454.3110594372292</v>
      </c>
      <c r="H11" s="2">
        <f t="shared" si="0"/>
        <v>6817.8888242965368</v>
      </c>
    </row>
    <row r="12" spans="1:8" x14ac:dyDescent="0.25">
      <c r="A12">
        <v>9</v>
      </c>
      <c r="B12" s="2">
        <f t="shared" si="1"/>
        <v>1903.9685845183549</v>
      </c>
      <c r="C12" s="2">
        <f t="shared" si="0"/>
        <v>2855.9528767775323</v>
      </c>
      <c r="D12" s="2">
        <f t="shared" si="0"/>
        <v>3807.9371690367097</v>
      </c>
      <c r="E12" s="2">
        <f t="shared" si="0"/>
        <v>4759.9214612958876</v>
      </c>
      <c r="F12" s="2">
        <f t="shared" si="0"/>
        <v>5711.9057535550646</v>
      </c>
      <c r="G12" s="2">
        <f t="shared" si="0"/>
        <v>7615.8743380734195</v>
      </c>
      <c r="H12" s="2">
        <f t="shared" si="0"/>
        <v>9519.8429225917753</v>
      </c>
    </row>
    <row r="13" spans="1:8" x14ac:dyDescent="0.25">
      <c r="A13">
        <v>10</v>
      </c>
      <c r="B13" s="2">
        <f t="shared" si="1"/>
        <v>2555.8836768657575</v>
      </c>
      <c r="C13" s="2">
        <f t="shared" si="0"/>
        <v>3833.8255152986362</v>
      </c>
      <c r="D13" s="2">
        <f t="shared" si="0"/>
        <v>5111.767353731515</v>
      </c>
      <c r="E13" s="2">
        <f t="shared" si="0"/>
        <v>6389.7091921643942</v>
      </c>
      <c r="F13" s="2">
        <f t="shared" si="0"/>
        <v>7667.6510305972724</v>
      </c>
      <c r="G13" s="2">
        <f t="shared" si="0"/>
        <v>10223.53470746303</v>
      </c>
      <c r="H13" s="2">
        <f t="shared" si="0"/>
        <v>12779.418384328788</v>
      </c>
    </row>
    <row r="14" spans="1:8" x14ac:dyDescent="0.25">
      <c r="A14">
        <v>11</v>
      </c>
      <c r="B14" s="2">
        <f t="shared" si="1"/>
        <v>3326.0962359430414</v>
      </c>
      <c r="C14" s="2">
        <f t="shared" si="0"/>
        <v>4989.1443539145621</v>
      </c>
      <c r="D14" s="2">
        <f t="shared" si="0"/>
        <v>6652.1924718860828</v>
      </c>
      <c r="E14" s="2">
        <f t="shared" si="0"/>
        <v>8315.2405898576035</v>
      </c>
      <c r="F14" s="2">
        <f t="shared" si="0"/>
        <v>9978.2887078291242</v>
      </c>
      <c r="G14" s="2">
        <f t="shared" si="0"/>
        <v>13304.384943772166</v>
      </c>
      <c r="H14" s="2">
        <f t="shared" si="0"/>
        <v>16630.481179715207</v>
      </c>
    </row>
    <row r="15" spans="1:8" x14ac:dyDescent="0.25">
      <c r="A15">
        <v>12</v>
      </c>
      <c r="B15" s="2">
        <f t="shared" si="1"/>
        <v>4221.0113861682266</v>
      </c>
      <c r="C15" s="2">
        <f t="shared" si="0"/>
        <v>6331.5170792523404</v>
      </c>
      <c r="D15" s="2">
        <f t="shared" si="0"/>
        <v>8442.0227723364533</v>
      </c>
      <c r="E15" s="2">
        <f t="shared" si="0"/>
        <v>10552.528465420568</v>
      </c>
      <c r="F15" s="2">
        <f t="shared" si="0"/>
        <v>12663.034158504681</v>
      </c>
      <c r="G15" s="2">
        <f t="shared" si="0"/>
        <v>16884.045544672907</v>
      </c>
      <c r="H15" s="2">
        <f t="shared" si="0"/>
        <v>21105.056930841136</v>
      </c>
    </row>
    <row r="16" spans="1:8" x14ac:dyDescent="0.25">
      <c r="A16">
        <v>13</v>
      </c>
      <c r="B16" s="2">
        <f t="shared" si="1"/>
        <v>5246.7204581540063</v>
      </c>
      <c r="C16" s="2">
        <f t="shared" si="0"/>
        <v>7870.0806872310104</v>
      </c>
      <c r="D16" s="2">
        <f t="shared" si="0"/>
        <v>10493.440916308013</v>
      </c>
      <c r="E16" s="2">
        <f t="shared" si="0"/>
        <v>13116.801145385018</v>
      </c>
      <c r="F16" s="2">
        <f t="shared" si="0"/>
        <v>15740.161374462021</v>
      </c>
      <c r="G16" s="2">
        <f t="shared" si="0"/>
        <v>20986.881832616025</v>
      </c>
      <c r="H16" s="2">
        <f t="shared" si="0"/>
        <v>26233.602290770035</v>
      </c>
    </row>
    <row r="17" spans="1:8" x14ac:dyDescent="0.25">
      <c r="A17">
        <v>14</v>
      </c>
      <c r="B17" s="2">
        <f t="shared" si="1"/>
        <v>6409.0430906555393</v>
      </c>
      <c r="C17" s="2">
        <f t="shared" si="0"/>
        <v>9613.5646359833081</v>
      </c>
      <c r="D17" s="2">
        <f t="shared" si="0"/>
        <v>12818.086181311079</v>
      </c>
      <c r="E17" s="2">
        <f t="shared" si="0"/>
        <v>16022.607726638847</v>
      </c>
      <c r="F17" s="2">
        <f t="shared" si="0"/>
        <v>19227.129271966616</v>
      </c>
      <c r="G17" s="2">
        <f t="shared" si="0"/>
        <v>25636.172362622157</v>
      </c>
      <c r="H17" s="2">
        <f t="shared" si="0"/>
        <v>32045.215453277695</v>
      </c>
    </row>
    <row r="18" spans="1:8" x14ac:dyDescent="0.25">
      <c r="A18">
        <v>15</v>
      </c>
      <c r="B18" s="2">
        <f t="shared" si="1"/>
        <v>7713.5606736576956</v>
      </c>
      <c r="C18" s="2">
        <f t="shared" si="0"/>
        <v>11570.341010486543</v>
      </c>
      <c r="D18" s="2">
        <f t="shared" si="0"/>
        <v>15427.121347315391</v>
      </c>
      <c r="E18" s="2">
        <f t="shared" si="0"/>
        <v>19283.901684144239</v>
      </c>
      <c r="F18" s="2">
        <f t="shared" si="0"/>
        <v>23140.682020973087</v>
      </c>
      <c r="G18" s="2">
        <f t="shared" si="0"/>
        <v>30854.242694630782</v>
      </c>
      <c r="H18" s="2">
        <f t="shared" si="0"/>
        <v>38567.803368288478</v>
      </c>
    </row>
    <row r="19" spans="1:8" x14ac:dyDescent="0.25">
      <c r="A19">
        <v>16</v>
      </c>
      <c r="B19" s="2">
        <f t="shared" si="1"/>
        <v>9165.6434401337538</v>
      </c>
      <c r="C19" s="2">
        <f t="shared" si="0"/>
        <v>13748.465160200631</v>
      </c>
      <c r="D19" s="2">
        <f t="shared" si="0"/>
        <v>18331.286880267508</v>
      </c>
      <c r="E19" s="2">
        <f t="shared" si="0"/>
        <v>22914.108600334384</v>
      </c>
      <c r="F19" s="2">
        <f t="shared" si="0"/>
        <v>27496.930320401261</v>
      </c>
      <c r="G19" s="2">
        <f t="shared" si="0"/>
        <v>36662.573760535015</v>
      </c>
      <c r="H19" s="2">
        <f t="shared" si="0"/>
        <v>45828.217200668769</v>
      </c>
    </row>
    <row r="20" spans="1:8" x14ac:dyDescent="0.25">
      <c r="A20">
        <v>17</v>
      </c>
      <c r="B20" s="2">
        <f t="shared" si="1"/>
        <v>10770.47277823265</v>
      </c>
      <c r="C20" s="2">
        <f t="shared" si="1"/>
        <v>16155.709167348974</v>
      </c>
      <c r="D20" s="2">
        <f t="shared" si="1"/>
        <v>21540.9455564653</v>
      </c>
      <c r="E20" s="2">
        <f t="shared" si="1"/>
        <v>26926.181945581626</v>
      </c>
      <c r="F20" s="2">
        <f t="shared" si="1"/>
        <v>32311.418334697948</v>
      </c>
      <c r="G20" s="2">
        <f t="shared" si="1"/>
        <v>43081.8911129306</v>
      </c>
      <c r="H20" s="2">
        <f t="shared" si="1"/>
        <v>53852.363891163252</v>
      </c>
    </row>
    <row r="21" spans="1:8" x14ac:dyDescent="0.25">
      <c r="A21">
        <v>18</v>
      </c>
      <c r="B21" s="2">
        <f t="shared" si="1"/>
        <v>12533.059867988721</v>
      </c>
      <c r="C21" s="2">
        <f t="shared" si="1"/>
        <v>18799.589801983078</v>
      </c>
      <c r="D21" s="2">
        <f t="shared" si="1"/>
        <v>25066.119735977441</v>
      </c>
      <c r="E21" s="2">
        <f t="shared" si="1"/>
        <v>31332.649669971801</v>
      </c>
      <c r="F21" s="2">
        <f t="shared" si="1"/>
        <v>37599.179603966157</v>
      </c>
      <c r="G21" s="2">
        <f t="shared" si="1"/>
        <v>50132.239471954883</v>
      </c>
      <c r="H21" s="2">
        <f t="shared" si="1"/>
        <v>62665.299339943602</v>
      </c>
    </row>
    <row r="22" spans="1:8" x14ac:dyDescent="0.25">
      <c r="A22">
        <v>19</v>
      </c>
      <c r="B22" s="2">
        <f t="shared" si="1"/>
        <v>14458.261438686261</v>
      </c>
      <c r="C22" s="2">
        <f t="shared" si="1"/>
        <v>21687.39215802939</v>
      </c>
      <c r="D22" s="2">
        <f t="shared" si="1"/>
        <v>28916.522877372521</v>
      </c>
      <c r="E22" s="2">
        <f t="shared" si="1"/>
        <v>36145.653596715652</v>
      </c>
      <c r="F22" s="2">
        <f t="shared" si="1"/>
        <v>43374.78431605878</v>
      </c>
      <c r="G22" s="2">
        <f t="shared" si="1"/>
        <v>57833.045754745042</v>
      </c>
      <c r="H22" s="2">
        <f t="shared" si="1"/>
        <v>72291.307193431305</v>
      </c>
    </row>
    <row r="23" spans="1:8" x14ac:dyDescent="0.25">
      <c r="A23">
        <v>20</v>
      </c>
      <c r="B23" s="2">
        <f t="shared" si="1"/>
        <v>16550.793234008146</v>
      </c>
      <c r="C23" s="2">
        <f t="shared" si="1"/>
        <v>24826.189851012223</v>
      </c>
      <c r="D23" s="2">
        <f t="shared" si="1"/>
        <v>33101.586468016292</v>
      </c>
      <c r="E23" s="2">
        <f t="shared" si="1"/>
        <v>41376.983085020365</v>
      </c>
      <c r="F23" s="2">
        <f t="shared" si="1"/>
        <v>49652.379702024446</v>
      </c>
      <c r="G23" s="2">
        <f t="shared" si="1"/>
        <v>66203.172936032584</v>
      </c>
      <c r="H23" s="2">
        <f t="shared" si="1"/>
        <v>82753.966170040731</v>
      </c>
    </row>
    <row r="24" spans="1:8" x14ac:dyDescent="0.25">
      <c r="A24">
        <v>21</v>
      </c>
      <c r="B24" s="2">
        <f t="shared" si="1"/>
        <v>18815.241626515017</v>
      </c>
      <c r="C24" s="2">
        <f t="shared" si="1"/>
        <v>28222.862439772525</v>
      </c>
      <c r="D24" s="2">
        <f t="shared" si="1"/>
        <v>37630.483253030034</v>
      </c>
      <c r="E24" s="2">
        <f t="shared" si="1"/>
        <v>47038.104066287546</v>
      </c>
      <c r="F24" s="2">
        <f t="shared" si="1"/>
        <v>56445.72487954505</v>
      </c>
      <c r="G24" s="2">
        <f t="shared" si="1"/>
        <v>75260.966506060067</v>
      </c>
      <c r="H24" s="2">
        <f t="shared" si="1"/>
        <v>94076.208132575091</v>
      </c>
    </row>
    <row r="25" spans="1:8" x14ac:dyDescent="0.25">
      <c r="A25">
        <v>22</v>
      </c>
      <c r="B25" s="2">
        <f t="shared" si="1"/>
        <v>21256.073719267755</v>
      </c>
      <c r="C25" s="2">
        <f t="shared" si="1"/>
        <v>31884.110578901636</v>
      </c>
      <c r="D25" s="2">
        <f t="shared" si="1"/>
        <v>42512.14743853551</v>
      </c>
      <c r="E25" s="2">
        <f t="shared" si="1"/>
        <v>53140.184298169392</v>
      </c>
      <c r="F25" s="2">
        <f t="shared" si="1"/>
        <v>63768.221157803273</v>
      </c>
      <c r="G25" s="2">
        <f t="shared" si="1"/>
        <v>85024.294877071021</v>
      </c>
      <c r="H25" s="2">
        <f t="shared" si="1"/>
        <v>106280.36859633878</v>
      </c>
    </row>
    <row r="26" spans="1:8" x14ac:dyDescent="0.25">
      <c r="A26">
        <v>23</v>
      </c>
      <c r="B26" s="2">
        <f t="shared" si="1"/>
        <v>23877.646197001453</v>
      </c>
      <c r="C26" s="2">
        <f t="shared" si="1"/>
        <v>35816.469295502182</v>
      </c>
      <c r="D26" s="2">
        <f t="shared" si="1"/>
        <v>47755.292394002907</v>
      </c>
      <c r="E26" s="2">
        <f t="shared" si="1"/>
        <v>59694.115492503632</v>
      </c>
      <c r="F26" s="2">
        <f t="shared" si="1"/>
        <v>71632.938591004364</v>
      </c>
      <c r="G26" s="2">
        <f t="shared" si="1"/>
        <v>95510.584788005814</v>
      </c>
      <c r="H26" s="2">
        <f t="shared" si="1"/>
        <v>119388.23098500726</v>
      </c>
    </row>
    <row r="27" spans="1:8" x14ac:dyDescent="0.25">
      <c r="A27">
        <v>24</v>
      </c>
      <c r="B27" s="2">
        <f t="shared" si="1"/>
        <v>26684.213133465717</v>
      </c>
      <c r="C27" s="2">
        <f t="shared" si="1"/>
        <v>40026.319700198575</v>
      </c>
      <c r="D27" s="2">
        <f t="shared" si="1"/>
        <v>53368.426266931434</v>
      </c>
      <c r="E27" s="2">
        <f t="shared" si="1"/>
        <v>66710.532833664285</v>
      </c>
      <c r="F27" s="2">
        <f t="shared" si="1"/>
        <v>80052.639400397151</v>
      </c>
      <c r="G27" s="2">
        <f t="shared" si="1"/>
        <v>106736.85253386287</v>
      </c>
      <c r="H27" s="2">
        <f t="shared" si="1"/>
        <v>133421.06566732857</v>
      </c>
    </row>
    <row r="28" spans="1:8" x14ac:dyDescent="0.25">
      <c r="A28">
        <v>25</v>
      </c>
      <c r="B28" s="2">
        <f t="shared" si="1"/>
        <v>29679.932919607108</v>
      </c>
      <c r="C28" s="2">
        <f t="shared" si="1"/>
        <v>44519.899379410665</v>
      </c>
      <c r="D28" s="2">
        <f t="shared" si="1"/>
        <v>59359.865839214217</v>
      </c>
      <c r="E28" s="2">
        <f t="shared" si="1"/>
        <v>74199.832299017769</v>
      </c>
      <c r="F28" s="2">
        <f t="shared" si="1"/>
        <v>89039.798758821329</v>
      </c>
      <c r="G28" s="2">
        <f t="shared" si="1"/>
        <v>118719.73167842843</v>
      </c>
      <c r="H28" s="2">
        <f t="shared" si="1"/>
        <v>148399.66459803554</v>
      </c>
    </row>
    <row r="29" spans="1:8" x14ac:dyDescent="0.25">
      <c r="A29">
        <v>26</v>
      </c>
      <c r="B29" s="2">
        <f t="shared" si="1"/>
        <v>32868.874445290072</v>
      </c>
      <c r="C29" s="2">
        <f t="shared" si="1"/>
        <v>49303.311667935115</v>
      </c>
      <c r="D29" s="2">
        <f t="shared" si="1"/>
        <v>65737.748890580144</v>
      </c>
      <c r="E29" s="2">
        <f t="shared" si="1"/>
        <v>82172.186113225194</v>
      </c>
      <c r="F29" s="2">
        <f t="shared" si="1"/>
        <v>98606.62333587023</v>
      </c>
      <c r="G29" s="2">
        <f t="shared" si="1"/>
        <v>131475.49778116029</v>
      </c>
      <c r="H29" s="2">
        <f t="shared" si="1"/>
        <v>164344.37222645039</v>
      </c>
    </row>
    <row r="30" spans="1:8" x14ac:dyDescent="0.25">
      <c r="A30">
        <v>27</v>
      </c>
      <c r="B30" s="2">
        <f t="shared" si="1"/>
        <v>36255.022642554555</v>
      </c>
      <c r="C30" s="2">
        <f t="shared" si="1"/>
        <v>54382.533963831833</v>
      </c>
      <c r="D30" s="2">
        <f t="shared" si="1"/>
        <v>72510.04528510911</v>
      </c>
      <c r="E30" s="2">
        <f t="shared" si="1"/>
        <v>90637.556606386395</v>
      </c>
      <c r="F30" s="2">
        <f t="shared" si="1"/>
        <v>108765.06792766367</v>
      </c>
      <c r="G30" s="2">
        <f t="shared" si="1"/>
        <v>145020.09057021822</v>
      </c>
      <c r="H30" s="2">
        <f t="shared" si="1"/>
        <v>181275.11321277279</v>
      </c>
    </row>
    <row r="31" spans="1:8" x14ac:dyDescent="0.25">
      <c r="A31">
        <v>28</v>
      </c>
      <c r="B31" s="2">
        <f t="shared" si="1"/>
        <v>39842.283479106984</v>
      </c>
      <c r="C31" s="2">
        <f t="shared" si="1"/>
        <v>59763.425218660472</v>
      </c>
      <c r="D31" s="2">
        <f t="shared" si="1"/>
        <v>79684.566958213967</v>
      </c>
      <c r="E31" s="2">
        <f t="shared" si="1"/>
        <v>99605.708697767463</v>
      </c>
      <c r="F31" s="2">
        <f t="shared" si="1"/>
        <v>119526.85043732094</v>
      </c>
      <c r="G31" s="2">
        <f t="shared" si="1"/>
        <v>159369.13391642793</v>
      </c>
      <c r="H31" s="2">
        <f t="shared" si="1"/>
        <v>199211.41739553493</v>
      </c>
    </row>
    <row r="32" spans="1:8" x14ac:dyDescent="0.25">
      <c r="A32">
        <v>29</v>
      </c>
      <c r="B32" s="2">
        <f t="shared" si="1"/>
        <v>43634.488475497856</v>
      </c>
      <c r="C32" s="2">
        <f t="shared" si="1"/>
        <v>65451.732713246784</v>
      </c>
      <c r="D32" s="2">
        <f t="shared" si="1"/>
        <v>87268.976950995711</v>
      </c>
      <c r="E32" s="2">
        <f t="shared" si="1"/>
        <v>109086.22118874463</v>
      </c>
      <c r="F32" s="2">
        <f t="shared" si="1"/>
        <v>130903.46542649357</v>
      </c>
      <c r="G32" s="2">
        <f t="shared" si="1"/>
        <v>174537.95390199142</v>
      </c>
      <c r="H32" s="2">
        <f t="shared" si="1"/>
        <v>218172.44237748926</v>
      </c>
    </row>
    <row r="33" spans="1:8" x14ac:dyDescent="0.25">
      <c r="A33">
        <v>30</v>
      </c>
      <c r="B33" s="2">
        <f t="shared" si="1"/>
        <v>47635.398807279307</v>
      </c>
      <c r="C33" s="2">
        <f t="shared" si="1"/>
        <v>71453.098210918964</v>
      </c>
      <c r="D33" s="2">
        <f t="shared" si="1"/>
        <v>95270.797614558614</v>
      </c>
      <c r="E33" s="2">
        <f t="shared" si="1"/>
        <v>119088.49701819826</v>
      </c>
      <c r="F33" s="2">
        <f t="shared" si="1"/>
        <v>142906.19642183793</v>
      </c>
      <c r="G33" s="2">
        <f t="shared" si="1"/>
        <v>190541.59522911723</v>
      </c>
      <c r="H33" s="2">
        <f t="shared" si="1"/>
        <v>238176.99403639653</v>
      </c>
    </row>
    <row r="34" spans="1:8" x14ac:dyDescent="0.25">
      <c r="A34">
        <v>31</v>
      </c>
      <c r="B34" s="2">
        <f t="shared" si="1"/>
        <v>51848.709043652569</v>
      </c>
      <c r="C34" s="2">
        <f t="shared" si="1"/>
        <v>77773.063565478849</v>
      </c>
      <c r="D34" s="2">
        <f t="shared" si="1"/>
        <v>103697.41808730514</v>
      </c>
      <c r="E34" s="2">
        <f t="shared" si="1"/>
        <v>129621.77260913143</v>
      </c>
      <c r="F34" s="2">
        <f t="shared" si="1"/>
        <v>155546.1271309577</v>
      </c>
      <c r="G34" s="2">
        <f t="shared" si="1"/>
        <v>207394.83617461027</v>
      </c>
      <c r="H34" s="2">
        <f t="shared" si="1"/>
        <v>259243.54521826285</v>
      </c>
    </row>
    <row r="35" spans="1:8" x14ac:dyDescent="0.25">
      <c r="A35">
        <v>32</v>
      </c>
      <c r="B35" s="2">
        <f t="shared" si="1"/>
        <v>56278.050566172969</v>
      </c>
      <c r="C35" s="2">
        <f t="shared" si="1"/>
        <v>84417.075849259461</v>
      </c>
      <c r="D35" s="2">
        <f t="shared" si="1"/>
        <v>112556.10113234594</v>
      </c>
      <c r="E35" s="2">
        <f t="shared" si="1"/>
        <v>140695.12641543243</v>
      </c>
      <c r="F35" s="2">
        <f t="shared" si="1"/>
        <v>168834.15169851892</v>
      </c>
      <c r="G35" s="2">
        <f t="shared" si="1"/>
        <v>225112.20226469188</v>
      </c>
      <c r="H35" s="2">
        <f t="shared" si="1"/>
        <v>281390.25283086486</v>
      </c>
    </row>
    <row r="36" spans="1:8" x14ac:dyDescent="0.25">
      <c r="A36">
        <v>33</v>
      </c>
      <c r="B36" s="2">
        <f t="shared" si="1"/>
        <v>60926.994704587356</v>
      </c>
      <c r="C36" s="2">
        <f t="shared" si="1"/>
        <v>91390.492056881034</v>
      </c>
      <c r="D36" s="2">
        <f t="shared" si="1"/>
        <v>121853.98940917471</v>
      </c>
      <c r="E36" s="2">
        <f t="shared" si="1"/>
        <v>152317.4867614684</v>
      </c>
      <c r="F36" s="2">
        <f t="shared" si="1"/>
        <v>182780.98411376207</v>
      </c>
      <c r="G36" s="2">
        <f t="shared" si="1"/>
        <v>243707.97881834942</v>
      </c>
      <c r="H36" s="2">
        <f t="shared" si="1"/>
        <v>304634.97352293681</v>
      </c>
    </row>
    <row r="37" spans="1:8" x14ac:dyDescent="0.25">
      <c r="A37">
        <v>34</v>
      </c>
      <c r="B37" s="2">
        <f t="shared" ref="B37:H68" si="2">B$3*1000000*(($A37-1)/98)^2.5</f>
        <v>65799.055621530919</v>
      </c>
      <c r="C37" s="2">
        <f t="shared" si="2"/>
        <v>98698.583432296378</v>
      </c>
      <c r="D37" s="2">
        <f t="shared" si="2"/>
        <v>131598.11124306184</v>
      </c>
      <c r="E37" s="2">
        <f t="shared" si="2"/>
        <v>164497.6390538273</v>
      </c>
      <c r="F37" s="2">
        <f t="shared" si="2"/>
        <v>197397.16686459276</v>
      </c>
      <c r="G37" s="2">
        <f t="shared" si="2"/>
        <v>263196.22248612368</v>
      </c>
      <c r="H37" s="2">
        <f t="shared" si="2"/>
        <v>328995.27810765459</v>
      </c>
    </row>
    <row r="38" spans="1:8" x14ac:dyDescent="0.25">
      <c r="A38">
        <v>35</v>
      </c>
      <c r="B38" s="2">
        <f t="shared" si="2"/>
        <v>70897.692973374418</v>
      </c>
      <c r="C38" s="2">
        <f t="shared" si="2"/>
        <v>106346.53946006163</v>
      </c>
      <c r="D38" s="2">
        <f t="shared" si="2"/>
        <v>141795.38594674884</v>
      </c>
      <c r="E38" s="2">
        <f t="shared" si="2"/>
        <v>177244.23243343606</v>
      </c>
      <c r="F38" s="2">
        <f t="shared" si="2"/>
        <v>212693.07892012325</v>
      </c>
      <c r="G38" s="2">
        <f t="shared" si="2"/>
        <v>283590.77189349767</v>
      </c>
      <c r="H38" s="2">
        <f t="shared" si="2"/>
        <v>354488.46486687212</v>
      </c>
    </row>
    <row r="39" spans="1:8" x14ac:dyDescent="0.25">
      <c r="A39">
        <v>36</v>
      </c>
      <c r="B39" s="2">
        <f t="shared" si="2"/>
        <v>76226.314370815933</v>
      </c>
      <c r="C39" s="2">
        <f t="shared" si="2"/>
        <v>114339.4715562239</v>
      </c>
      <c r="D39" s="2">
        <f t="shared" si="2"/>
        <v>152452.62874163187</v>
      </c>
      <c r="E39" s="2">
        <f t="shared" si="2"/>
        <v>190565.78592703983</v>
      </c>
      <c r="F39" s="2">
        <f t="shared" si="2"/>
        <v>228678.9431124478</v>
      </c>
      <c r="G39" s="2">
        <f t="shared" si="2"/>
        <v>304905.25748326373</v>
      </c>
      <c r="H39" s="2">
        <f t="shared" si="2"/>
        <v>381131.57185407967</v>
      </c>
    </row>
    <row r="40" spans="1:8" x14ac:dyDescent="0.25">
      <c r="A40">
        <v>37</v>
      </c>
      <c r="B40" s="2">
        <f t="shared" si="2"/>
        <v>81788.277659704196</v>
      </c>
      <c r="C40" s="2">
        <f t="shared" si="2"/>
        <v>122682.4164895563</v>
      </c>
      <c r="D40" s="2">
        <f t="shared" si="2"/>
        <v>163576.55531940839</v>
      </c>
      <c r="E40" s="2">
        <f t="shared" si="2"/>
        <v>204470.6941492605</v>
      </c>
      <c r="F40" s="2">
        <f t="shared" si="2"/>
        <v>245364.8329791126</v>
      </c>
      <c r="G40" s="2">
        <f t="shared" si="2"/>
        <v>327153.11063881678</v>
      </c>
      <c r="H40" s="2">
        <f t="shared" si="2"/>
        <v>408941.38829852099</v>
      </c>
    </row>
    <row r="41" spans="1:8" x14ac:dyDescent="0.25">
      <c r="A41">
        <v>38</v>
      </c>
      <c r="B41" s="2">
        <f t="shared" si="2"/>
        <v>87586.893039963674</v>
      </c>
      <c r="C41" s="2">
        <f t="shared" si="2"/>
        <v>131380.33955994551</v>
      </c>
      <c r="D41" s="2">
        <f t="shared" si="2"/>
        <v>175173.78607992735</v>
      </c>
      <c r="E41" s="2">
        <f t="shared" si="2"/>
        <v>218967.23259990918</v>
      </c>
      <c r="F41" s="2">
        <f t="shared" si="2"/>
        <v>262760.67911989102</v>
      </c>
      <c r="G41" s="2">
        <f t="shared" si="2"/>
        <v>350347.5721598547</v>
      </c>
      <c r="H41" s="2">
        <f t="shared" si="2"/>
        <v>437934.46519981837</v>
      </c>
    </row>
    <row r="42" spans="1:8" x14ac:dyDescent="0.25">
      <c r="A42">
        <v>39</v>
      </c>
      <c r="B42" s="2">
        <f t="shared" si="2"/>
        <v>93625.425038268731</v>
      </c>
      <c r="C42" s="2">
        <f t="shared" si="2"/>
        <v>140438.1375574031</v>
      </c>
      <c r="D42" s="2">
        <f t="shared" si="2"/>
        <v>187250.85007653746</v>
      </c>
      <c r="E42" s="2">
        <f t="shared" si="2"/>
        <v>234063.56259567183</v>
      </c>
      <c r="F42" s="2">
        <f t="shared" si="2"/>
        <v>280876.27511480619</v>
      </c>
      <c r="G42" s="2">
        <f t="shared" si="2"/>
        <v>374501.70015307493</v>
      </c>
      <c r="H42" s="2">
        <f t="shared" si="2"/>
        <v>468127.12519134366</v>
      </c>
    </row>
    <row r="43" spans="1:8" x14ac:dyDescent="0.25">
      <c r="A43">
        <v>40</v>
      </c>
      <c r="B43" s="2">
        <f t="shared" si="2"/>
        <v>99907.094348222876</v>
      </c>
      <c r="C43" s="2">
        <f t="shared" si="2"/>
        <v>149860.64152233434</v>
      </c>
      <c r="D43" s="2">
        <f t="shared" si="2"/>
        <v>199814.18869644575</v>
      </c>
      <c r="E43" s="2">
        <f t="shared" si="2"/>
        <v>249767.7358705572</v>
      </c>
      <c r="F43" s="2">
        <f t="shared" si="2"/>
        <v>299721.28304466867</v>
      </c>
      <c r="G43" s="2">
        <f t="shared" si="2"/>
        <v>399628.3773928915</v>
      </c>
      <c r="H43" s="2">
        <f t="shared" si="2"/>
        <v>499535.47174111439</v>
      </c>
    </row>
    <row r="44" spans="1:8" x14ac:dyDescent="0.25">
      <c r="A44">
        <v>41</v>
      </c>
      <c r="B44" s="2">
        <f t="shared" si="2"/>
        <v>106435.07955017743</v>
      </c>
      <c r="C44" s="2">
        <f t="shared" si="2"/>
        <v>159652.61932526613</v>
      </c>
      <c r="D44" s="2">
        <f t="shared" si="2"/>
        <v>212870.15910035485</v>
      </c>
      <c r="E44" s="2">
        <f t="shared" si="2"/>
        <v>266087.69887544354</v>
      </c>
      <c r="F44" s="2">
        <f t="shared" si="2"/>
        <v>319305.23865053226</v>
      </c>
      <c r="G44" s="2">
        <f t="shared" si="2"/>
        <v>425740.31820070971</v>
      </c>
      <c r="H44" s="2">
        <f t="shared" si="2"/>
        <v>532175.39775088709</v>
      </c>
    </row>
    <row r="45" spans="1:8" x14ac:dyDescent="0.25">
      <c r="A45">
        <v>42</v>
      </c>
      <c r="B45" s="2">
        <f t="shared" si="2"/>
        <v>113212.51872143305</v>
      </c>
      <c r="C45" s="2">
        <f t="shared" si="2"/>
        <v>169818.77808214957</v>
      </c>
      <c r="D45" s="2">
        <f t="shared" si="2"/>
        <v>226425.0374428661</v>
      </c>
      <c r="E45" s="2">
        <f t="shared" si="2"/>
        <v>283031.29680358263</v>
      </c>
      <c r="F45" s="2">
        <f t="shared" si="2"/>
        <v>339637.55616429914</v>
      </c>
      <c r="G45" s="2">
        <f t="shared" si="2"/>
        <v>452850.0748857322</v>
      </c>
      <c r="H45" s="2">
        <f t="shared" si="2"/>
        <v>566062.59360716527</v>
      </c>
    </row>
    <row r="46" spans="1:8" x14ac:dyDescent="0.25">
      <c r="A46">
        <v>43</v>
      </c>
      <c r="B46" s="2">
        <f t="shared" si="2"/>
        <v>120242.51094636315</v>
      </c>
      <c r="C46" s="2">
        <f t="shared" si="2"/>
        <v>180363.76641954473</v>
      </c>
      <c r="D46" s="2">
        <f t="shared" si="2"/>
        <v>240485.0218927263</v>
      </c>
      <c r="E46" s="2">
        <f t="shared" si="2"/>
        <v>300606.27736590785</v>
      </c>
      <c r="F46" s="2">
        <f t="shared" si="2"/>
        <v>360727.53283908946</v>
      </c>
      <c r="G46" s="2">
        <f t="shared" si="2"/>
        <v>480970.04378545261</v>
      </c>
      <c r="H46" s="2">
        <f t="shared" si="2"/>
        <v>601212.5547318157</v>
      </c>
    </row>
    <row r="47" spans="1:8" x14ac:dyDescent="0.25">
      <c r="A47">
        <v>44</v>
      </c>
      <c r="B47" s="2">
        <f t="shared" si="2"/>
        <v>127528.11773495834</v>
      </c>
      <c r="C47" s="2">
        <f t="shared" si="2"/>
        <v>191292.17660243751</v>
      </c>
      <c r="D47" s="2">
        <f t="shared" si="2"/>
        <v>255056.23546991669</v>
      </c>
      <c r="E47" s="2">
        <f t="shared" si="2"/>
        <v>318820.29433739587</v>
      </c>
      <c r="F47" s="2">
        <f t="shared" si="2"/>
        <v>382584.35320487502</v>
      </c>
      <c r="G47" s="2">
        <f t="shared" si="2"/>
        <v>510112.47093983338</v>
      </c>
      <c r="H47" s="2">
        <f t="shared" si="2"/>
        <v>637640.58867479174</v>
      </c>
    </row>
    <row r="48" spans="1:8" x14ac:dyDescent="0.25">
      <c r="A48">
        <v>45</v>
      </c>
      <c r="B48" s="2">
        <f t="shared" si="2"/>
        <v>135072.36435738325</v>
      </c>
      <c r="C48" s="2">
        <f t="shared" si="2"/>
        <v>202608.54653607489</v>
      </c>
      <c r="D48" s="2">
        <f t="shared" si="2"/>
        <v>270144.7287147665</v>
      </c>
      <c r="E48" s="2">
        <f t="shared" si="2"/>
        <v>337680.91089345817</v>
      </c>
      <c r="F48" s="2">
        <f t="shared" si="2"/>
        <v>405217.09307214979</v>
      </c>
      <c r="G48" s="2">
        <f t="shared" si="2"/>
        <v>540289.45742953301</v>
      </c>
      <c r="H48" s="2">
        <f t="shared" si="2"/>
        <v>675361.82178691635</v>
      </c>
    </row>
    <row r="49" spans="1:8" x14ac:dyDescent="0.25">
      <c r="A49">
        <v>46</v>
      </c>
      <c r="B49" s="2">
        <f t="shared" si="2"/>
        <v>142878.24110134845</v>
      </c>
      <c r="C49" s="2">
        <f t="shared" si="2"/>
        <v>214317.36165202266</v>
      </c>
      <c r="D49" s="2">
        <f t="shared" si="2"/>
        <v>285756.48220269691</v>
      </c>
      <c r="E49" s="2">
        <f t="shared" si="2"/>
        <v>357195.60275337112</v>
      </c>
      <c r="F49" s="2">
        <f t="shared" si="2"/>
        <v>428634.72330404533</v>
      </c>
      <c r="G49" s="2">
        <f t="shared" si="2"/>
        <v>571512.96440539381</v>
      </c>
      <c r="H49" s="2">
        <f t="shared" si="2"/>
        <v>714391.20550674223</v>
      </c>
    </row>
    <row r="50" spans="1:8" x14ac:dyDescent="0.25">
      <c r="A50">
        <v>47</v>
      </c>
      <c r="B50" s="2">
        <f t="shared" si="2"/>
        <v>150948.70445840596</v>
      </c>
      <c r="C50" s="2">
        <f t="shared" si="2"/>
        <v>226423.05668760894</v>
      </c>
      <c r="D50" s="2">
        <f t="shared" si="2"/>
        <v>301897.40891681192</v>
      </c>
      <c r="E50" s="2">
        <f t="shared" si="2"/>
        <v>377371.76114601491</v>
      </c>
      <c r="F50" s="2">
        <f t="shared" si="2"/>
        <v>452846.11337521789</v>
      </c>
      <c r="G50" s="2">
        <f t="shared" si="2"/>
        <v>603794.81783362385</v>
      </c>
      <c r="H50" s="2">
        <f t="shared" si="2"/>
        <v>754743.52229202981</v>
      </c>
    </row>
    <row r="51" spans="1:8" x14ac:dyDescent="0.25">
      <c r="A51">
        <v>48</v>
      </c>
      <c r="B51" s="2">
        <f t="shared" si="2"/>
        <v>159286.67824466992</v>
      </c>
      <c r="C51" s="2">
        <f t="shared" si="2"/>
        <v>238930.01736700485</v>
      </c>
      <c r="D51" s="2">
        <f t="shared" si="2"/>
        <v>318573.35648933984</v>
      </c>
      <c r="E51" s="2">
        <f t="shared" si="2"/>
        <v>398216.6956116748</v>
      </c>
      <c r="F51" s="2">
        <f t="shared" si="2"/>
        <v>477860.03473400971</v>
      </c>
      <c r="G51" s="2">
        <f t="shared" si="2"/>
        <v>637146.71297867969</v>
      </c>
      <c r="H51" s="2">
        <f t="shared" si="2"/>
        <v>796433.39122334961</v>
      </c>
    </row>
    <row r="52" spans="1:8" x14ac:dyDescent="0.25">
      <c r="A52">
        <v>49</v>
      </c>
      <c r="B52" s="2">
        <f t="shared" si="2"/>
        <v>167895.0546609282</v>
      </c>
      <c r="C52" s="2">
        <f t="shared" si="2"/>
        <v>251842.58199139233</v>
      </c>
      <c r="D52" s="2">
        <f t="shared" si="2"/>
        <v>335790.10932185641</v>
      </c>
      <c r="E52" s="2">
        <f t="shared" si="2"/>
        <v>419737.63665232057</v>
      </c>
      <c r="F52" s="2">
        <f t="shared" si="2"/>
        <v>503685.16398278467</v>
      </c>
      <c r="G52" s="2">
        <f t="shared" si="2"/>
        <v>671580.21864371281</v>
      </c>
      <c r="H52" s="2">
        <f t="shared" si="2"/>
        <v>839475.27330464113</v>
      </c>
    </row>
    <row r="53" spans="1:8" x14ac:dyDescent="0.25">
      <c r="A53">
        <v>50</v>
      </c>
      <c r="B53" s="2">
        <f t="shared" si="2"/>
        <v>176776.6952966369</v>
      </c>
      <c r="C53" s="2">
        <f t="shared" si="2"/>
        <v>265165.04294495535</v>
      </c>
      <c r="D53" s="2">
        <f t="shared" si="2"/>
        <v>353553.3905932738</v>
      </c>
      <c r="E53" s="2">
        <f t="shared" si="2"/>
        <v>441941.73824159225</v>
      </c>
      <c r="F53" s="2">
        <f t="shared" si="2"/>
        <v>530330.0858899107</v>
      </c>
      <c r="G53" s="2">
        <f t="shared" si="2"/>
        <v>707106.7811865476</v>
      </c>
      <c r="H53" s="2">
        <f t="shared" si="2"/>
        <v>883883.4764831845</v>
      </c>
    </row>
    <row r="54" spans="1:8" x14ac:dyDescent="0.25">
      <c r="A54">
        <v>51</v>
      </c>
      <c r="B54" s="2">
        <f t="shared" si="2"/>
        <v>185934.43208187065</v>
      </c>
      <c r="C54" s="2">
        <f t="shared" si="2"/>
        <v>278901.64812280599</v>
      </c>
      <c r="D54" s="2">
        <f t="shared" si="2"/>
        <v>371868.86416374129</v>
      </c>
      <c r="E54" s="2">
        <f t="shared" si="2"/>
        <v>464836.08020467666</v>
      </c>
      <c r="F54" s="2">
        <f t="shared" si="2"/>
        <v>557803.29624561197</v>
      </c>
      <c r="G54" s="2">
        <f t="shared" si="2"/>
        <v>743737.72832748259</v>
      </c>
      <c r="H54" s="2">
        <f t="shared" si="2"/>
        <v>929672.16040935332</v>
      </c>
    </row>
    <row r="55" spans="1:8" x14ac:dyDescent="0.25">
      <c r="A55">
        <v>52</v>
      </c>
      <c r="B55" s="2">
        <f t="shared" si="2"/>
        <v>195371.06819093061</v>
      </c>
      <c r="C55" s="2">
        <f t="shared" si="2"/>
        <v>293056.60228639591</v>
      </c>
      <c r="D55" s="2">
        <f t="shared" si="2"/>
        <v>390742.13638186123</v>
      </c>
      <c r="E55" s="2">
        <f t="shared" si="2"/>
        <v>488427.67047732655</v>
      </c>
      <c r="F55" s="2">
        <f t="shared" si="2"/>
        <v>586113.20457279182</v>
      </c>
      <c r="G55" s="2">
        <f t="shared" si="2"/>
        <v>781484.27276372246</v>
      </c>
      <c r="H55" s="2">
        <f t="shared" si="2"/>
        <v>976855.3409546531</v>
      </c>
    </row>
    <row r="56" spans="1:8" x14ac:dyDescent="0.25">
      <c r="A56">
        <v>53</v>
      </c>
      <c r="B56" s="2">
        <f t="shared" si="2"/>
        <v>205089.37890097714</v>
      </c>
      <c r="C56" s="2">
        <f t="shared" si="2"/>
        <v>307634.06835146574</v>
      </c>
      <c r="D56" s="2">
        <f t="shared" si="2"/>
        <v>410178.75780195429</v>
      </c>
      <c r="E56" s="2">
        <f t="shared" si="2"/>
        <v>512723.44725244289</v>
      </c>
      <c r="F56" s="2">
        <f t="shared" si="2"/>
        <v>615268.13670293149</v>
      </c>
      <c r="G56" s="2">
        <f t="shared" si="2"/>
        <v>820357.51560390857</v>
      </c>
      <c r="H56" s="2">
        <f t="shared" si="2"/>
        <v>1025446.8945048858</v>
      </c>
    </row>
    <row r="57" spans="1:8" x14ac:dyDescent="0.25">
      <c r="A57">
        <v>54</v>
      </c>
      <c r="B57" s="2">
        <f t="shared" si="2"/>
        <v>215092.11240876192</v>
      </c>
      <c r="C57" s="2">
        <f t="shared" si="2"/>
        <v>322638.16861314286</v>
      </c>
      <c r="D57" s="2">
        <f t="shared" si="2"/>
        <v>430184.22481752385</v>
      </c>
      <c r="E57" s="2">
        <f t="shared" si="2"/>
        <v>537730.28102190478</v>
      </c>
      <c r="F57" s="2">
        <f t="shared" si="2"/>
        <v>645276.33722628572</v>
      </c>
      <c r="G57" s="2">
        <f t="shared" si="2"/>
        <v>860368.4496350477</v>
      </c>
      <c r="H57" s="2">
        <f t="shared" si="2"/>
        <v>1075460.5620438096</v>
      </c>
    </row>
    <row r="58" spans="1:8" x14ac:dyDescent="0.25">
      <c r="A58">
        <v>55</v>
      </c>
      <c r="B58" s="2">
        <f t="shared" si="2"/>
        <v>225381.99060826638</v>
      </c>
      <c r="C58" s="2">
        <f t="shared" si="2"/>
        <v>338072.9859123996</v>
      </c>
      <c r="D58" s="2">
        <f t="shared" si="2"/>
        <v>450763.98121653276</v>
      </c>
      <c r="E58" s="2">
        <f t="shared" si="2"/>
        <v>563454.97652066592</v>
      </c>
      <c r="F58" s="2">
        <f t="shared" si="2"/>
        <v>676145.9718247992</v>
      </c>
      <c r="G58" s="2">
        <f t="shared" si="2"/>
        <v>901527.96243306552</v>
      </c>
      <c r="H58" s="2">
        <f t="shared" si="2"/>
        <v>1126909.9530413318</v>
      </c>
    </row>
    <row r="59" spans="1:8" x14ac:dyDescent="0.25">
      <c r="A59">
        <v>56</v>
      </c>
      <c r="B59" s="2">
        <f t="shared" si="2"/>
        <v>235961.70983181914</v>
      </c>
      <c r="C59" s="2">
        <f t="shared" si="2"/>
        <v>353942.5647477287</v>
      </c>
      <c r="D59" s="2">
        <f t="shared" si="2"/>
        <v>471923.41966363828</v>
      </c>
      <c r="E59" s="2">
        <f t="shared" si="2"/>
        <v>589904.27457954781</v>
      </c>
      <c r="F59" s="2">
        <f t="shared" si="2"/>
        <v>707885.1294954574</v>
      </c>
      <c r="G59" s="2">
        <f t="shared" si="2"/>
        <v>943846.83932727657</v>
      </c>
      <c r="H59" s="2">
        <f t="shared" si="2"/>
        <v>1179808.5491590956</v>
      </c>
    </row>
    <row r="60" spans="1:8" x14ac:dyDescent="0.25">
      <c r="A60">
        <v>57</v>
      </c>
      <c r="B60" s="2">
        <f t="shared" si="2"/>
        <v>246833.94155704632</v>
      </c>
      <c r="C60" s="2">
        <f t="shared" si="2"/>
        <v>370250.9123355695</v>
      </c>
      <c r="D60" s="2">
        <f t="shared" si="2"/>
        <v>493667.88311409263</v>
      </c>
      <c r="E60" s="2">
        <f t="shared" si="2"/>
        <v>617084.85389261576</v>
      </c>
      <c r="F60" s="2">
        <f t="shared" si="2"/>
        <v>740501.82467113901</v>
      </c>
      <c r="G60" s="2">
        <f t="shared" si="2"/>
        <v>987335.76622818527</v>
      </c>
      <c r="H60" s="2">
        <f t="shared" si="2"/>
        <v>1234169.7077852315</v>
      </c>
    </row>
    <row r="61" spans="1:8" x14ac:dyDescent="0.25">
      <c r="A61">
        <v>58</v>
      </c>
      <c r="B61" s="2">
        <f t="shared" si="2"/>
        <v>258001.33308182395</v>
      </c>
      <c r="C61" s="2">
        <f t="shared" si="2"/>
        <v>387001.99962273589</v>
      </c>
      <c r="D61" s="2">
        <f t="shared" si="2"/>
        <v>516002.6661636479</v>
      </c>
      <c r="E61" s="2">
        <f t="shared" si="2"/>
        <v>645003.33270455978</v>
      </c>
      <c r="F61" s="2">
        <f t="shared" si="2"/>
        <v>774003.99924547179</v>
      </c>
      <c r="G61" s="2">
        <f t="shared" si="2"/>
        <v>1032005.3323272958</v>
      </c>
      <c r="H61" s="2">
        <f t="shared" si="2"/>
        <v>1290006.6654091196</v>
      </c>
    </row>
    <row r="62" spans="1:8" x14ac:dyDescent="0.25">
      <c r="A62">
        <v>59</v>
      </c>
      <c r="B62" s="2">
        <f t="shared" si="2"/>
        <v>269466.50816922227</v>
      </c>
      <c r="C62" s="2">
        <f t="shared" si="2"/>
        <v>404199.76225383347</v>
      </c>
      <c r="D62" s="2">
        <f t="shared" si="2"/>
        <v>538933.01633844455</v>
      </c>
      <c r="E62" s="2">
        <f t="shared" si="2"/>
        <v>673666.27042305574</v>
      </c>
      <c r="F62" s="2">
        <f t="shared" si="2"/>
        <v>808399.52450766694</v>
      </c>
      <c r="G62" s="2">
        <f t="shared" si="2"/>
        <v>1077866.0326768891</v>
      </c>
      <c r="H62" s="2">
        <f t="shared" si="2"/>
        <v>1347332.5408461115</v>
      </c>
    </row>
    <row r="63" spans="1:8" x14ac:dyDescent="0.25">
      <c r="A63">
        <v>60</v>
      </c>
      <c r="B63" s="2">
        <f t="shared" si="2"/>
        <v>281232.0676642764</v>
      </c>
      <c r="C63" s="2">
        <f t="shared" si="2"/>
        <v>421848.10149641457</v>
      </c>
      <c r="D63" s="2">
        <f t="shared" si="2"/>
        <v>562464.1353285528</v>
      </c>
      <c r="E63" s="2">
        <f t="shared" si="2"/>
        <v>703080.16916069097</v>
      </c>
      <c r="F63" s="2">
        <f t="shared" si="2"/>
        <v>843696.20299282914</v>
      </c>
      <c r="G63" s="2">
        <f t="shared" si="2"/>
        <v>1124928.2706571056</v>
      </c>
      <c r="H63" s="2">
        <f t="shared" si="2"/>
        <v>1406160.3383213819</v>
      </c>
    </row>
    <row r="64" spans="1:8" x14ac:dyDescent="0.25">
      <c r="A64">
        <v>61</v>
      </c>
      <c r="B64" s="2">
        <f t="shared" si="2"/>
        <v>293300.59008428012</v>
      </c>
      <c r="C64" s="2">
        <f t="shared" si="2"/>
        <v>439950.88512642018</v>
      </c>
      <c r="D64" s="2">
        <f t="shared" si="2"/>
        <v>586601.18016856024</v>
      </c>
      <c r="E64" s="2">
        <f t="shared" si="2"/>
        <v>733251.4752107003</v>
      </c>
      <c r="F64" s="2">
        <f t="shared" si="2"/>
        <v>879901.77025284036</v>
      </c>
      <c r="G64" s="2">
        <f t="shared" si="2"/>
        <v>1173202.3603371205</v>
      </c>
      <c r="H64" s="2">
        <f t="shared" si="2"/>
        <v>1466502.9504214006</v>
      </c>
    </row>
    <row r="65" spans="1:8" x14ac:dyDescent="0.25">
      <c r="A65">
        <v>62</v>
      </c>
      <c r="B65" s="2">
        <f t="shared" si="2"/>
        <v>305674.63218416291</v>
      </c>
      <c r="C65" s="2">
        <f t="shared" si="2"/>
        <v>458511.94827624434</v>
      </c>
      <c r="D65" s="2">
        <f t="shared" si="2"/>
        <v>611349.26436832582</v>
      </c>
      <c r="E65" s="2">
        <f t="shared" si="2"/>
        <v>764186.58046040731</v>
      </c>
      <c r="F65" s="2">
        <f t="shared" si="2"/>
        <v>917023.89655248867</v>
      </c>
      <c r="G65" s="2">
        <f t="shared" si="2"/>
        <v>1222698.5287366516</v>
      </c>
      <c r="H65" s="2">
        <f t="shared" si="2"/>
        <v>1528373.1609208146</v>
      </c>
    </row>
    <row r="66" spans="1:8" x14ac:dyDescent="0.25">
      <c r="A66">
        <v>63</v>
      </c>
      <c r="B66" s="2">
        <f t="shared" si="2"/>
        <v>318356.72949840262</v>
      </c>
      <c r="C66" s="2">
        <f t="shared" si="2"/>
        <v>477535.09424760391</v>
      </c>
      <c r="D66" s="2">
        <f t="shared" si="2"/>
        <v>636713.45899680525</v>
      </c>
      <c r="E66" s="2">
        <f t="shared" si="2"/>
        <v>795891.82374600647</v>
      </c>
      <c r="F66" s="2">
        <f t="shared" si="2"/>
        <v>955070.18849520781</v>
      </c>
      <c r="G66" s="2">
        <f t="shared" si="2"/>
        <v>1273426.9179936105</v>
      </c>
      <c r="H66" s="2">
        <f t="shared" si="2"/>
        <v>1591783.6474920129</v>
      </c>
    </row>
    <row r="67" spans="1:8" x14ac:dyDescent="0.25">
      <c r="A67">
        <v>64</v>
      </c>
      <c r="B67" s="2">
        <f t="shared" si="2"/>
        <v>331349.39686081186</v>
      </c>
      <c r="C67" s="2">
        <f t="shared" si="2"/>
        <v>497024.09529121785</v>
      </c>
      <c r="D67" s="2">
        <f t="shared" si="2"/>
        <v>662698.79372162372</v>
      </c>
      <c r="E67" s="2">
        <f t="shared" si="2"/>
        <v>828373.49215202976</v>
      </c>
      <c r="F67" s="2">
        <f t="shared" si="2"/>
        <v>994048.19058243569</v>
      </c>
      <c r="G67" s="2">
        <f t="shared" si="2"/>
        <v>1325397.5874432474</v>
      </c>
      <c r="H67" s="2">
        <f t="shared" si="2"/>
        <v>1656746.9843040595</v>
      </c>
    </row>
    <row r="68" spans="1:8" x14ac:dyDescent="0.25">
      <c r="A68">
        <v>65</v>
      </c>
      <c r="B68" s="2">
        <f t="shared" si="2"/>
        <v>344655.1289034448</v>
      </c>
      <c r="C68" s="2">
        <f t="shared" si="2"/>
        <v>516982.69335516717</v>
      </c>
      <c r="D68" s="2">
        <f t="shared" si="2"/>
        <v>689310.2578068896</v>
      </c>
      <c r="E68" s="2">
        <f t="shared" si="2"/>
        <v>861637.82225861202</v>
      </c>
      <c r="F68" s="2">
        <f t="shared" si="2"/>
        <v>1033965.3867103343</v>
      </c>
      <c r="G68" s="2">
        <f t="shared" si="2"/>
        <v>1378620.5156137792</v>
      </c>
      <c r="H68" s="2">
        <f t="shared" si="2"/>
        <v>1723275.644517224</v>
      </c>
    </row>
    <row r="69" spans="1:8" x14ac:dyDescent="0.25">
      <c r="A69">
        <v>66</v>
      </c>
      <c r="B69" s="2">
        <f t="shared" ref="B69:H102" si="3">B$3*1000000*(($A69-1)/98)^2.5</f>
        <v>358276.40053577803</v>
      </c>
      <c r="C69" s="2">
        <f t="shared" si="3"/>
        <v>537414.6008036671</v>
      </c>
      <c r="D69" s="2">
        <f t="shared" si="3"/>
        <v>716552.80107155605</v>
      </c>
      <c r="E69" s="2">
        <f t="shared" si="3"/>
        <v>895691.00133944512</v>
      </c>
      <c r="F69" s="2">
        <f t="shared" si="3"/>
        <v>1074829.2016073342</v>
      </c>
      <c r="G69" s="2">
        <f t="shared" si="3"/>
        <v>1433105.6021431121</v>
      </c>
      <c r="H69" s="2">
        <f t="shared" si="3"/>
        <v>1791382.0026788902</v>
      </c>
    </row>
    <row r="70" spans="1:8" x14ac:dyDescent="0.25">
      <c r="A70">
        <v>67</v>
      </c>
      <c r="B70" s="2">
        <f t="shared" si="3"/>
        <v>372215.66740524257</v>
      </c>
      <c r="C70" s="2">
        <f t="shared" si="3"/>
        <v>558323.50110786385</v>
      </c>
      <c r="D70" s="2">
        <f t="shared" si="3"/>
        <v>744431.33481048513</v>
      </c>
      <c r="E70" s="2">
        <f t="shared" si="3"/>
        <v>930539.16851310653</v>
      </c>
      <c r="F70" s="2">
        <f t="shared" si="3"/>
        <v>1116647.0022157277</v>
      </c>
      <c r="G70" s="2">
        <f t="shared" si="3"/>
        <v>1488862.6696209703</v>
      </c>
      <c r="H70" s="2">
        <f t="shared" si="3"/>
        <v>1861078.3370262131</v>
      </c>
    </row>
    <row r="71" spans="1:8" x14ac:dyDescent="0.25">
      <c r="A71">
        <v>68</v>
      </c>
      <c r="B71" s="2">
        <f t="shared" si="3"/>
        <v>386475.36634010624</v>
      </c>
      <c r="C71" s="2">
        <f t="shared" si="3"/>
        <v>579713.0495101593</v>
      </c>
      <c r="D71" s="2">
        <f t="shared" si="3"/>
        <v>772950.73268021247</v>
      </c>
      <c r="E71" s="2">
        <f t="shared" si="3"/>
        <v>966188.41585026553</v>
      </c>
      <c r="F71" s="2">
        <f t="shared" si="3"/>
        <v>1159426.0990203186</v>
      </c>
      <c r="G71" s="2">
        <f t="shared" si="3"/>
        <v>1545901.4653604249</v>
      </c>
      <c r="H71" s="2">
        <f t="shared" si="3"/>
        <v>1932376.8317005311</v>
      </c>
    </row>
    <row r="72" spans="1:8" x14ac:dyDescent="0.25">
      <c r="A72">
        <v>69</v>
      </c>
      <c r="B72" s="2">
        <f t="shared" si="3"/>
        <v>401057.91577563912</v>
      </c>
      <c r="C72" s="2">
        <f t="shared" si="3"/>
        <v>601586.87366345862</v>
      </c>
      <c r="D72" s="2">
        <f t="shared" si="3"/>
        <v>802115.83155127824</v>
      </c>
      <c r="E72" s="2">
        <f t="shared" si="3"/>
        <v>1002644.7894390977</v>
      </c>
      <c r="F72" s="2">
        <f t="shared" si="3"/>
        <v>1203173.7473269172</v>
      </c>
      <c r="G72" s="2">
        <f t="shared" si="3"/>
        <v>1604231.6631025565</v>
      </c>
      <c r="H72" s="2">
        <f t="shared" si="3"/>
        <v>2005289.5788781955</v>
      </c>
    </row>
    <row r="73" spans="1:8" x14ac:dyDescent="0.25">
      <c r="A73">
        <v>70</v>
      </c>
      <c r="B73" s="2">
        <f t="shared" si="3"/>
        <v>415965.71616443404</v>
      </c>
      <c r="C73" s="2">
        <f t="shared" si="3"/>
        <v>623948.57424665114</v>
      </c>
      <c r="D73" s="2">
        <f t="shared" si="3"/>
        <v>831931.43232886808</v>
      </c>
      <c r="E73" s="2">
        <f t="shared" si="3"/>
        <v>1039914.2904110851</v>
      </c>
      <c r="F73" s="2">
        <f t="shared" si="3"/>
        <v>1247897.1484933023</v>
      </c>
      <c r="G73" s="2">
        <f t="shared" si="3"/>
        <v>1663862.8646577362</v>
      </c>
      <c r="H73" s="2">
        <f t="shared" si="3"/>
        <v>2079828.5808221702</v>
      </c>
    </row>
    <row r="74" spans="1:8" x14ac:dyDescent="0.25">
      <c r="A74">
        <v>71</v>
      </c>
      <c r="B74" s="2">
        <f t="shared" si="3"/>
        <v>431201.15037169214</v>
      </c>
      <c r="C74" s="2">
        <f t="shared" si="3"/>
        <v>646801.72555753822</v>
      </c>
      <c r="D74" s="2">
        <f t="shared" si="3"/>
        <v>862402.30074338429</v>
      </c>
      <c r="E74" s="2">
        <f t="shared" si="3"/>
        <v>1078002.8759292304</v>
      </c>
      <c r="F74" s="2">
        <f t="shared" si="3"/>
        <v>1293603.4511150764</v>
      </c>
      <c r="G74" s="2">
        <f t="shared" si="3"/>
        <v>1724804.6014867686</v>
      </c>
      <c r="H74" s="2">
        <f t="shared" si="3"/>
        <v>2156005.7518584607</v>
      </c>
    </row>
    <row r="75" spans="1:8" x14ac:dyDescent="0.25">
      <c r="A75">
        <v>72</v>
      </c>
      <c r="B75" s="2">
        <f t="shared" si="3"/>
        <v>446766.58405623597</v>
      </c>
      <c r="C75" s="2">
        <f t="shared" si="3"/>
        <v>670149.87608435401</v>
      </c>
      <c r="D75" s="2">
        <f t="shared" si="3"/>
        <v>893533.16811247193</v>
      </c>
      <c r="E75" s="2">
        <f t="shared" si="3"/>
        <v>1116916.4601405899</v>
      </c>
      <c r="F75" s="2">
        <f t="shared" si="3"/>
        <v>1340299.752168708</v>
      </c>
      <c r="G75" s="2">
        <f t="shared" si="3"/>
        <v>1787066.3362249439</v>
      </c>
      <c r="H75" s="2">
        <f t="shared" si="3"/>
        <v>2233832.9202811797</v>
      </c>
    </row>
    <row r="76" spans="1:8" x14ac:dyDescent="0.25">
      <c r="A76">
        <v>73</v>
      </c>
      <c r="B76" s="2">
        <f t="shared" si="3"/>
        <v>462664.36603796046</v>
      </c>
      <c r="C76" s="2">
        <f t="shared" si="3"/>
        <v>693996.54905694071</v>
      </c>
      <c r="D76" s="2">
        <f t="shared" si="3"/>
        <v>925328.73207592091</v>
      </c>
      <c r="E76" s="2">
        <f t="shared" si="3"/>
        <v>1156660.9150949011</v>
      </c>
      <c r="F76" s="2">
        <f t="shared" si="3"/>
        <v>1387993.0981138814</v>
      </c>
      <c r="G76" s="2">
        <f t="shared" si="3"/>
        <v>1850657.4641518418</v>
      </c>
      <c r="H76" s="2">
        <f t="shared" si="3"/>
        <v>2313321.8301898022</v>
      </c>
    </row>
    <row r="77" spans="1:8" x14ac:dyDescent="0.25">
      <c r="A77">
        <v>74</v>
      </c>
      <c r="B77" s="2">
        <f t="shared" si="3"/>
        <v>478896.82865238801</v>
      </c>
      <c r="C77" s="2">
        <f t="shared" si="3"/>
        <v>718345.24297858204</v>
      </c>
      <c r="D77" s="2">
        <f t="shared" si="3"/>
        <v>957793.65730477602</v>
      </c>
      <c r="E77" s="2">
        <f t="shared" si="3"/>
        <v>1197242.0716309701</v>
      </c>
      <c r="F77" s="2">
        <f t="shared" si="3"/>
        <v>1436690.4859571641</v>
      </c>
      <c r="G77" s="2">
        <f t="shared" si="3"/>
        <v>1915587.314609552</v>
      </c>
      <c r="H77" s="2">
        <f t="shared" si="3"/>
        <v>2394484.1432619402</v>
      </c>
    </row>
    <row r="78" spans="1:8" x14ac:dyDescent="0.25">
      <c r="A78">
        <v>75</v>
      </c>
      <c r="B78" s="2">
        <f t="shared" si="3"/>
        <v>495466.28809295309</v>
      </c>
      <c r="C78" s="2">
        <f t="shared" si="3"/>
        <v>743199.43213942961</v>
      </c>
      <c r="D78" s="2">
        <f t="shared" si="3"/>
        <v>990932.57618590619</v>
      </c>
      <c r="E78" s="2">
        <f t="shared" si="3"/>
        <v>1238665.7202323826</v>
      </c>
      <c r="F78" s="2">
        <f t="shared" si="3"/>
        <v>1486398.8642788592</v>
      </c>
      <c r="G78" s="2">
        <f t="shared" si="3"/>
        <v>1981865.1523718124</v>
      </c>
      <c r="H78" s="2">
        <f t="shared" si="3"/>
        <v>2477331.4404647653</v>
      </c>
    </row>
    <row r="79" spans="1:8" x14ac:dyDescent="0.25">
      <c r="A79">
        <v>76</v>
      </c>
      <c r="B79" s="2">
        <f t="shared" si="3"/>
        <v>512375.04474160232</v>
      </c>
      <c r="C79" s="2">
        <f t="shared" si="3"/>
        <v>768562.56711240346</v>
      </c>
      <c r="D79" s="2">
        <f t="shared" si="3"/>
        <v>1024750.0894832046</v>
      </c>
      <c r="E79" s="2">
        <f t="shared" si="3"/>
        <v>1280937.6118540058</v>
      </c>
      <c r="F79" s="2">
        <f t="shared" si="3"/>
        <v>1537125.1342248069</v>
      </c>
      <c r="G79" s="2">
        <f t="shared" si="3"/>
        <v>2049500.1789664093</v>
      </c>
      <c r="H79" s="2">
        <f t="shared" si="3"/>
        <v>2561875.2237080117</v>
      </c>
    </row>
    <row r="80" spans="1:8" x14ac:dyDescent="0.25">
      <c r="A80">
        <v>77</v>
      </c>
      <c r="B80" s="2">
        <f t="shared" si="3"/>
        <v>529625.38348826091</v>
      </c>
      <c r="C80" s="2">
        <f t="shared" si="3"/>
        <v>794438.07523239136</v>
      </c>
      <c r="D80" s="2">
        <f t="shared" si="3"/>
        <v>1059250.7669765218</v>
      </c>
      <c r="E80" s="2">
        <f t="shared" si="3"/>
        <v>1324063.4587206524</v>
      </c>
      <c r="F80" s="2">
        <f t="shared" si="3"/>
        <v>1588876.1504647827</v>
      </c>
      <c r="G80" s="2">
        <f t="shared" si="3"/>
        <v>2118501.5339530436</v>
      </c>
      <c r="H80" s="2">
        <f t="shared" si="3"/>
        <v>2648126.9174413048</v>
      </c>
    </row>
    <row r="81" spans="1:8" x14ac:dyDescent="0.25">
      <c r="A81">
        <v>78</v>
      </c>
      <c r="B81" s="2">
        <f t="shared" si="3"/>
        <v>547219.57403968426</v>
      </c>
      <c r="C81" s="2">
        <f t="shared" si="3"/>
        <v>820829.36105952633</v>
      </c>
      <c r="D81" s="2">
        <f t="shared" si="3"/>
        <v>1094439.1480793685</v>
      </c>
      <c r="E81" s="2">
        <f t="shared" si="3"/>
        <v>1368048.9350992106</v>
      </c>
      <c r="F81" s="2">
        <f t="shared" si="3"/>
        <v>1641658.7221190527</v>
      </c>
      <c r="G81" s="2">
        <f t="shared" si="3"/>
        <v>2188878.296158737</v>
      </c>
      <c r="H81" s="2">
        <f t="shared" si="3"/>
        <v>2736097.8701984212</v>
      </c>
    </row>
    <row r="82" spans="1:8" x14ac:dyDescent="0.25">
      <c r="A82">
        <v>79</v>
      </c>
      <c r="B82" s="2">
        <f t="shared" si="3"/>
        <v>565159.87121818063</v>
      </c>
      <c r="C82" s="2">
        <f t="shared" si="3"/>
        <v>847739.80682727101</v>
      </c>
      <c r="D82" s="2">
        <f t="shared" si="3"/>
        <v>1130319.7424363613</v>
      </c>
      <c r="E82" s="2">
        <f t="shared" si="3"/>
        <v>1412899.6780454516</v>
      </c>
      <c r="F82" s="2">
        <f t="shared" si="3"/>
        <v>1695479.613654542</v>
      </c>
      <c r="G82" s="2">
        <f t="shared" si="3"/>
        <v>2260639.4848727225</v>
      </c>
      <c r="H82" s="2">
        <f t="shared" si="3"/>
        <v>2825799.3560909033</v>
      </c>
    </row>
    <row r="83" spans="1:8" x14ac:dyDescent="0.25">
      <c r="A83">
        <v>80</v>
      </c>
      <c r="B83" s="2">
        <f t="shared" si="3"/>
        <v>583448.51525066607</v>
      </c>
      <c r="C83" s="2">
        <f t="shared" si="3"/>
        <v>875172.7728759991</v>
      </c>
      <c r="D83" s="2">
        <f t="shared" si="3"/>
        <v>1166897.0305013321</v>
      </c>
      <c r="E83" s="2">
        <f t="shared" si="3"/>
        <v>1458621.2881266652</v>
      </c>
      <c r="F83" s="2">
        <f t="shared" si="3"/>
        <v>1750345.5457519982</v>
      </c>
      <c r="G83" s="2">
        <f t="shared" si="3"/>
        <v>2333794.0610026643</v>
      </c>
      <c r="H83" s="2">
        <f t="shared" si="3"/>
        <v>2917242.5762533303</v>
      </c>
    </row>
    <row r="84" spans="1:8" x14ac:dyDescent="0.25">
      <c r="A84">
        <v>81</v>
      </c>
      <c r="B84" s="2">
        <f t="shared" si="3"/>
        <v>602087.73204848066</v>
      </c>
      <c r="C84" s="2">
        <f t="shared" si="3"/>
        <v>903131.59807272092</v>
      </c>
      <c r="D84" s="2">
        <f t="shared" si="3"/>
        <v>1204175.4640969613</v>
      </c>
      <c r="E84" s="2">
        <f t="shared" si="3"/>
        <v>1505219.3301212017</v>
      </c>
      <c r="F84" s="2">
        <f t="shared" si="3"/>
        <v>1806263.1961454418</v>
      </c>
      <c r="G84" s="2">
        <f t="shared" si="3"/>
        <v>2408350.9281939226</v>
      </c>
      <c r="H84" s="2">
        <f t="shared" si="3"/>
        <v>3010438.6602424034</v>
      </c>
    </row>
    <row r="85" spans="1:8" x14ac:dyDescent="0.25">
      <c r="A85">
        <v>82</v>
      </c>
      <c r="B85" s="2">
        <f t="shared" si="3"/>
        <v>621079.73347837874</v>
      </c>
      <c r="C85" s="2">
        <f t="shared" si="3"/>
        <v>931619.60021756811</v>
      </c>
      <c r="D85" s="2">
        <f t="shared" si="3"/>
        <v>1242159.4669567575</v>
      </c>
      <c r="E85" s="2">
        <f t="shared" si="3"/>
        <v>1552699.333695947</v>
      </c>
      <c r="F85" s="2">
        <f t="shared" si="3"/>
        <v>1863239.2004351362</v>
      </c>
      <c r="G85" s="2">
        <f t="shared" si="3"/>
        <v>2484318.9339135149</v>
      </c>
      <c r="H85" s="2">
        <f t="shared" si="3"/>
        <v>3105398.6673918939</v>
      </c>
    </row>
    <row r="86" spans="1:8" x14ac:dyDescent="0.25">
      <c r="A86">
        <v>83</v>
      </c>
      <c r="B86" s="2">
        <f t="shared" si="3"/>
        <v>640426.71762507409</v>
      </c>
      <c r="C86" s="2">
        <f t="shared" si="3"/>
        <v>960640.07643761113</v>
      </c>
      <c r="D86" s="2">
        <f t="shared" si="3"/>
        <v>1280853.4352501482</v>
      </c>
      <c r="E86" s="2">
        <f t="shared" si="3"/>
        <v>1601066.7940626852</v>
      </c>
      <c r="F86" s="2">
        <f t="shared" si="3"/>
        <v>1921280.1528752223</v>
      </c>
      <c r="G86" s="2">
        <f t="shared" si="3"/>
        <v>2561706.8705002964</v>
      </c>
      <c r="H86" s="2">
        <f t="shared" si="3"/>
        <v>3202133.5881253704</v>
      </c>
    </row>
    <row r="87" spans="1:8" x14ac:dyDescent="0.25">
      <c r="A87">
        <v>84</v>
      </c>
      <c r="B87" s="2">
        <f t="shared" si="3"/>
        <v>660130.86904570577</v>
      </c>
      <c r="C87" s="2">
        <f t="shared" si="3"/>
        <v>990196.30356855853</v>
      </c>
      <c r="D87" s="2">
        <f t="shared" si="3"/>
        <v>1320261.7380914115</v>
      </c>
      <c r="E87" s="2">
        <f t="shared" si="3"/>
        <v>1650327.1726142643</v>
      </c>
      <c r="F87" s="2">
        <f t="shared" si="3"/>
        <v>1980392.6071371171</v>
      </c>
      <c r="G87" s="2">
        <f t="shared" si="3"/>
        <v>2640523.4761828231</v>
      </c>
      <c r="H87" s="2">
        <f t="shared" si="3"/>
        <v>3300654.3452285286</v>
      </c>
    </row>
    <row r="88" spans="1:8" x14ac:dyDescent="0.25">
      <c r="A88">
        <v>85</v>
      </c>
      <c r="B88" s="2">
        <f t="shared" si="3"/>
        <v>680194.35901656828</v>
      </c>
      <c r="C88" s="2">
        <f t="shared" si="3"/>
        <v>1020291.5385248525</v>
      </c>
      <c r="D88" s="2">
        <f t="shared" si="3"/>
        <v>1360388.7180331366</v>
      </c>
      <c r="E88" s="2">
        <f t="shared" si="3"/>
        <v>1700485.8975414208</v>
      </c>
      <c r="F88" s="2">
        <f t="shared" si="3"/>
        <v>2040583.077049705</v>
      </c>
      <c r="G88" s="2">
        <f t="shared" si="3"/>
        <v>2720777.4360662731</v>
      </c>
      <c r="H88" s="2">
        <f t="shared" si="3"/>
        <v>3400971.7950828415</v>
      </c>
    </row>
    <row r="89" spans="1:8" x14ac:dyDescent="0.25">
      <c r="A89">
        <v>86</v>
      </c>
      <c r="B89" s="2">
        <f t="shared" si="3"/>
        <v>700619.34577243309</v>
      </c>
      <c r="C89" s="2">
        <f t="shared" si="3"/>
        <v>1050929.0186586496</v>
      </c>
      <c r="D89" s="2">
        <f t="shared" si="3"/>
        <v>1401238.6915448662</v>
      </c>
      <c r="E89" s="2">
        <f t="shared" si="3"/>
        <v>1751548.3644310827</v>
      </c>
      <c r="F89" s="2">
        <f t="shared" si="3"/>
        <v>2101858.0373172993</v>
      </c>
      <c r="G89" s="2">
        <f t="shared" si="3"/>
        <v>2802477.3830897324</v>
      </c>
      <c r="H89" s="2">
        <f t="shared" si="3"/>
        <v>3503096.7288621655</v>
      </c>
    </row>
    <row r="90" spans="1:8" x14ac:dyDescent="0.25">
      <c r="A90">
        <v>87</v>
      </c>
      <c r="B90" s="2">
        <f t="shared" si="3"/>
        <v>721407.97473876353</v>
      </c>
      <c r="C90" s="2">
        <f t="shared" si="3"/>
        <v>1082111.9621081452</v>
      </c>
      <c r="D90" s="2">
        <f t="shared" si="3"/>
        <v>1442815.9494775271</v>
      </c>
      <c r="E90" s="2">
        <f t="shared" si="3"/>
        <v>1803519.9368469086</v>
      </c>
      <c r="F90" s="2">
        <f t="shared" si="3"/>
        <v>2164223.9242162905</v>
      </c>
      <c r="G90" s="2">
        <f t="shared" si="3"/>
        <v>2885631.8989550541</v>
      </c>
      <c r="H90" s="2">
        <f t="shared" si="3"/>
        <v>3607039.8736938173</v>
      </c>
    </row>
    <row r="91" spans="1:8" x14ac:dyDescent="0.25">
      <c r="A91">
        <v>88</v>
      </c>
      <c r="B91" s="2">
        <f t="shared" si="3"/>
        <v>742562.3787571229</v>
      </c>
      <c r="C91" s="2">
        <f t="shared" si="3"/>
        <v>1113843.5681356844</v>
      </c>
      <c r="D91" s="2">
        <f t="shared" si="3"/>
        <v>1485124.7575142458</v>
      </c>
      <c r="E91" s="2">
        <f t="shared" si="3"/>
        <v>1856405.9468928073</v>
      </c>
      <c r="F91" s="2">
        <f t="shared" si="3"/>
        <v>2227687.1362713687</v>
      </c>
      <c r="G91" s="2">
        <f t="shared" si="3"/>
        <v>2970249.5150284916</v>
      </c>
      <c r="H91" s="2">
        <f t="shared" si="3"/>
        <v>3712811.8937856145</v>
      </c>
    </row>
    <row r="92" spans="1:8" x14ac:dyDescent="0.25">
      <c r="A92">
        <v>89</v>
      </c>
      <c r="B92" s="2">
        <f t="shared" si="3"/>
        <v>764084.67830404651</v>
      </c>
      <c r="C92" s="2">
        <f t="shared" si="3"/>
        <v>1146127.0174560698</v>
      </c>
      <c r="D92" s="2">
        <f t="shared" si="3"/>
        <v>1528169.356608093</v>
      </c>
      <c r="E92" s="2">
        <f t="shared" si="3"/>
        <v>1910211.6957601162</v>
      </c>
      <c r="F92" s="2">
        <f t="shared" si="3"/>
        <v>2292254.0349121396</v>
      </c>
      <c r="G92" s="2">
        <f t="shared" si="3"/>
        <v>3056338.713216186</v>
      </c>
      <c r="H92" s="2">
        <f t="shared" si="3"/>
        <v>3820423.3915202324</v>
      </c>
    </row>
    <row r="93" spans="1:8" x14ac:dyDescent="0.25">
      <c r="A93">
        <v>90</v>
      </c>
      <c r="B93" s="2">
        <f t="shared" si="3"/>
        <v>785976.98170364054</v>
      </c>
      <c r="C93" s="2">
        <f t="shared" si="3"/>
        <v>1178965.4725554606</v>
      </c>
      <c r="D93" s="2">
        <f t="shared" si="3"/>
        <v>1571953.9634072811</v>
      </c>
      <c r="E93" s="2">
        <f t="shared" si="3"/>
        <v>1964942.4542591013</v>
      </c>
      <c r="F93" s="2">
        <f t="shared" si="3"/>
        <v>2357930.9451109213</v>
      </c>
      <c r="G93" s="2">
        <f t="shared" si="3"/>
        <v>3143907.9268145622</v>
      </c>
      <c r="H93" s="2">
        <f t="shared" si="3"/>
        <v>3929884.9085182026</v>
      </c>
    </row>
    <row r="94" spans="1:8" x14ac:dyDescent="0.25">
      <c r="A94">
        <v>91</v>
      </c>
      <c r="B94" s="2">
        <f t="shared" si="3"/>
        <v>808241.38533415983</v>
      </c>
      <c r="C94" s="2">
        <f t="shared" si="3"/>
        <v>1212362.0780012396</v>
      </c>
      <c r="D94" s="2">
        <f t="shared" si="3"/>
        <v>1616482.7706683197</v>
      </c>
      <c r="E94" s="2">
        <f t="shared" si="3"/>
        <v>2020603.4633353995</v>
      </c>
      <c r="F94" s="2">
        <f t="shared" si="3"/>
        <v>2424724.1560024791</v>
      </c>
      <c r="G94" s="2">
        <f t="shared" si="3"/>
        <v>3232965.5413366393</v>
      </c>
      <c r="H94" s="2">
        <f t="shared" si="3"/>
        <v>4041206.926670799</v>
      </c>
    </row>
    <row r="95" spans="1:8" x14ac:dyDescent="0.25">
      <c r="A95">
        <v>92</v>
      </c>
      <c r="B95" s="2">
        <f t="shared" si="3"/>
        <v>830879.9738287956</v>
      </c>
      <c r="C95" s="2">
        <f t="shared" si="3"/>
        <v>1246319.9607431935</v>
      </c>
      <c r="D95" s="2">
        <f t="shared" si="3"/>
        <v>1661759.9476575912</v>
      </c>
      <c r="E95" s="2">
        <f t="shared" si="3"/>
        <v>2077199.9345719891</v>
      </c>
      <c r="F95" s="2">
        <f t="shared" si="3"/>
        <v>2492639.921486387</v>
      </c>
      <c r="G95" s="2">
        <f t="shared" si="3"/>
        <v>3323519.8953151824</v>
      </c>
      <c r="H95" s="2">
        <f t="shared" si="3"/>
        <v>4154399.8691439782</v>
      </c>
    </row>
    <row r="96" spans="1:8" x14ac:dyDescent="0.25">
      <c r="A96">
        <v>93</v>
      </c>
      <c r="B96" s="2">
        <f t="shared" si="3"/>
        <v>853894.82027090318</v>
      </c>
      <c r="C96" s="2">
        <f t="shared" si="3"/>
        <v>1280842.2304063546</v>
      </c>
      <c r="D96" s="2">
        <f t="shared" si="3"/>
        <v>1707789.6405418064</v>
      </c>
      <c r="E96" s="2">
        <f t="shared" si="3"/>
        <v>2134737.0506772581</v>
      </c>
      <c r="F96" s="2">
        <f t="shared" si="3"/>
        <v>2561684.4608127093</v>
      </c>
      <c r="G96" s="2">
        <f t="shared" si="3"/>
        <v>3415579.2810836127</v>
      </c>
      <c r="H96" s="2">
        <f t="shared" si="3"/>
        <v>4269474.1013545161</v>
      </c>
    </row>
    <row r="97" spans="1:8" x14ac:dyDescent="0.25">
      <c r="A97">
        <v>94</v>
      </c>
      <c r="B97" s="2">
        <f t="shared" si="3"/>
        <v>877287.98638387781</v>
      </c>
      <c r="C97" s="2">
        <f t="shared" si="3"/>
        <v>1315931.9795758168</v>
      </c>
      <c r="D97" s="2">
        <f t="shared" si="3"/>
        <v>1754575.9727677556</v>
      </c>
      <c r="E97" s="2">
        <f t="shared" si="3"/>
        <v>2193219.9659596947</v>
      </c>
      <c r="F97" s="2">
        <f t="shared" si="3"/>
        <v>2631863.9591516335</v>
      </c>
      <c r="G97" s="2">
        <f t="shared" si="3"/>
        <v>3509151.9455355112</v>
      </c>
      <c r="H97" s="2">
        <f t="shared" si="3"/>
        <v>4386439.9319193894</v>
      </c>
    </row>
    <row r="98" spans="1:8" x14ac:dyDescent="0.25">
      <c r="A98">
        <v>95</v>
      </c>
      <c r="B98" s="2">
        <f t="shared" si="3"/>
        <v>901061.52271588647</v>
      </c>
      <c r="C98" s="2">
        <f t="shared" si="3"/>
        <v>1351592.2840738297</v>
      </c>
      <c r="D98" s="2">
        <f t="shared" si="3"/>
        <v>1802123.0454317729</v>
      </c>
      <c r="E98" s="2">
        <f t="shared" si="3"/>
        <v>2252653.8067897162</v>
      </c>
      <c r="F98" s="2">
        <f t="shared" si="3"/>
        <v>2703184.5681476593</v>
      </c>
      <c r="G98" s="2">
        <f t="shared" si="3"/>
        <v>3604246.0908635459</v>
      </c>
      <c r="H98" s="2">
        <f t="shared" si="3"/>
        <v>4505307.6135794325</v>
      </c>
    </row>
    <row r="99" spans="1:8" x14ac:dyDescent="0.25">
      <c r="A99">
        <v>96</v>
      </c>
      <c r="B99" s="2">
        <f t="shared" si="3"/>
        <v>925217.46881964535</v>
      </c>
      <c r="C99" s="2">
        <f t="shared" si="3"/>
        <v>1387826.2032294681</v>
      </c>
      <c r="D99" s="2">
        <f t="shared" si="3"/>
        <v>1850434.9376392907</v>
      </c>
      <c r="E99" s="2">
        <f t="shared" si="3"/>
        <v>2313043.6720491135</v>
      </c>
      <c r="F99" s="2">
        <f t="shared" si="3"/>
        <v>2775652.4064589362</v>
      </c>
      <c r="G99" s="2">
        <f t="shared" si="3"/>
        <v>3700869.8752785814</v>
      </c>
      <c r="H99" s="2">
        <f t="shared" si="3"/>
        <v>4626087.3440982271</v>
      </c>
    </row>
    <row r="100" spans="1:8" x14ac:dyDescent="0.25">
      <c r="A100">
        <v>97</v>
      </c>
      <c r="B100" s="2">
        <f t="shared" si="3"/>
        <v>949757.85342742736</v>
      </c>
      <c r="C100" s="2">
        <f t="shared" si="3"/>
        <v>1424636.780141141</v>
      </c>
      <c r="D100" s="2">
        <f t="shared" si="3"/>
        <v>1899515.7068548547</v>
      </c>
      <c r="E100" s="2">
        <f t="shared" si="3"/>
        <v>2374394.6335685686</v>
      </c>
      <c r="F100" s="2">
        <f t="shared" si="3"/>
        <v>2849273.5602822821</v>
      </c>
      <c r="G100" s="2">
        <f t="shared" si="3"/>
        <v>3799031.4137097094</v>
      </c>
      <c r="H100" s="2">
        <f t="shared" si="3"/>
        <v>4748789.2671371372</v>
      </c>
    </row>
    <row r="101" spans="1:8" x14ac:dyDescent="0.25">
      <c r="A101">
        <v>98</v>
      </c>
      <c r="B101" s="2">
        <f t="shared" si="3"/>
        <v>974684.69462147739</v>
      </c>
      <c r="C101" s="2">
        <f t="shared" si="3"/>
        <v>1462027.0419322161</v>
      </c>
      <c r="D101" s="2">
        <f t="shared" si="3"/>
        <v>1949369.3892429548</v>
      </c>
      <c r="E101" s="2">
        <f t="shared" si="3"/>
        <v>2436711.7365536937</v>
      </c>
      <c r="F101" s="2">
        <f t="shared" si="3"/>
        <v>2924054.0838644323</v>
      </c>
      <c r="G101" s="2">
        <f t="shared" si="3"/>
        <v>3898738.7784859096</v>
      </c>
      <c r="H101" s="2">
        <f t="shared" si="3"/>
        <v>4873423.4731073873</v>
      </c>
    </row>
    <row r="102" spans="1:8" x14ac:dyDescent="0.25">
      <c r="A102">
        <v>99</v>
      </c>
      <c r="B102" s="2">
        <f t="shared" si="3"/>
        <v>1000000</v>
      </c>
      <c r="C102" s="2">
        <f t="shared" si="3"/>
        <v>1500000</v>
      </c>
      <c r="D102" s="2">
        <f t="shared" si="3"/>
        <v>2000000</v>
      </c>
      <c r="E102" s="2">
        <f t="shared" si="3"/>
        <v>2500000</v>
      </c>
      <c r="F102" s="2">
        <f t="shared" si="3"/>
        <v>3000000</v>
      </c>
      <c r="G102" s="2">
        <f t="shared" si="3"/>
        <v>4000000</v>
      </c>
      <c r="H102" s="2">
        <f t="shared" si="3"/>
        <v>5000000</v>
      </c>
    </row>
  </sheetData>
  <pageMargins left="0.7" right="0.7" top="0.75" bottom="0.75" header="0.3" footer="0.3"/>
  <drawing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G309"/>
  <sheetViews>
    <sheetView workbookViewId="0">
      <selection activeCell="O17" sqref="O17"/>
    </sheetView>
  </sheetViews>
  <sheetFormatPr defaultRowHeight="15" x14ac:dyDescent="0.25"/>
  <sheetData>
    <row r="1" spans="1:7" ht="45.75" thickBot="1" x14ac:dyDescent="0.3">
      <c r="A1" s="20" t="s">
        <v>25</v>
      </c>
      <c r="B1" s="18" t="s">
        <v>26</v>
      </c>
      <c r="C1" s="18" t="s">
        <v>27</v>
      </c>
      <c r="D1" s="18" t="s">
        <v>28</v>
      </c>
      <c r="E1" s="18" t="s">
        <v>29</v>
      </c>
      <c r="F1" s="18" t="s">
        <v>30</v>
      </c>
      <c r="G1" s="21" t="s">
        <v>31</v>
      </c>
    </row>
    <row r="2" spans="1:7" ht="15.75" thickBot="1" x14ac:dyDescent="0.3">
      <c r="A2" s="20">
        <v>1</v>
      </c>
      <c r="B2" s="19">
        <v>20</v>
      </c>
      <c r="C2" s="19">
        <v>20</v>
      </c>
      <c r="D2" s="19">
        <v>20</v>
      </c>
      <c r="E2" s="19">
        <v>0</v>
      </c>
      <c r="F2" s="19">
        <v>12</v>
      </c>
      <c r="G2" s="26">
        <f>F2/C2</f>
        <v>0.6</v>
      </c>
    </row>
    <row r="3" spans="1:7" ht="15.75" thickBot="1" x14ac:dyDescent="0.3">
      <c r="A3" s="20">
        <v>2</v>
      </c>
      <c r="B3" s="19">
        <v>22</v>
      </c>
      <c r="C3" s="19">
        <v>20</v>
      </c>
      <c r="D3" s="19">
        <v>20</v>
      </c>
      <c r="E3" s="19">
        <v>12</v>
      </c>
      <c r="F3" s="19">
        <v>17</v>
      </c>
      <c r="G3" s="26">
        <f t="shared" ref="G3:G66" si="0">F3/C3</f>
        <v>0.85</v>
      </c>
    </row>
    <row r="4" spans="1:7" ht="15.75" thickBot="1" x14ac:dyDescent="0.3">
      <c r="A4" s="20">
        <v>3</v>
      </c>
      <c r="B4" s="19">
        <v>22</v>
      </c>
      <c r="C4" s="19">
        <v>21</v>
      </c>
      <c r="D4" s="19">
        <v>20</v>
      </c>
      <c r="E4" s="19">
        <v>29</v>
      </c>
      <c r="F4" s="19">
        <v>28</v>
      </c>
      <c r="G4" s="26">
        <f t="shared" si="0"/>
        <v>1.3333333333333333</v>
      </c>
    </row>
    <row r="5" spans="1:7" ht="15.75" thickBot="1" x14ac:dyDescent="0.3">
      <c r="A5" s="20">
        <v>4</v>
      </c>
      <c r="B5" s="19">
        <v>22</v>
      </c>
      <c r="C5" s="19">
        <v>21</v>
      </c>
      <c r="D5" s="19">
        <v>21</v>
      </c>
      <c r="E5" s="19">
        <v>57</v>
      </c>
      <c r="F5" s="19">
        <v>28</v>
      </c>
      <c r="G5" s="26">
        <f t="shared" si="0"/>
        <v>1.3333333333333333</v>
      </c>
    </row>
    <row r="6" spans="1:7" ht="15.75" thickBot="1" x14ac:dyDescent="0.3">
      <c r="A6" s="20">
        <v>5</v>
      </c>
      <c r="B6" s="19">
        <v>24</v>
      </c>
      <c r="C6" s="19">
        <v>21</v>
      </c>
      <c r="D6" s="19">
        <v>21</v>
      </c>
      <c r="E6" s="19">
        <v>85</v>
      </c>
      <c r="F6" s="19">
        <v>48</v>
      </c>
      <c r="G6" s="26">
        <f t="shared" si="0"/>
        <v>2.2857142857142856</v>
      </c>
    </row>
    <row r="7" spans="1:7" ht="15.75" thickBot="1" x14ac:dyDescent="0.3">
      <c r="A7" s="20">
        <v>6</v>
      </c>
      <c r="B7" s="19">
        <v>24</v>
      </c>
      <c r="C7" s="19">
        <v>22</v>
      </c>
      <c r="D7" s="19">
        <v>21</v>
      </c>
      <c r="E7" s="19">
        <v>133</v>
      </c>
      <c r="F7" s="19">
        <v>467</v>
      </c>
      <c r="G7" s="26">
        <f t="shared" si="0"/>
        <v>21.227272727272727</v>
      </c>
    </row>
    <row r="8" spans="1:7" ht="15.75" thickBot="1" x14ac:dyDescent="0.3">
      <c r="A8" s="20">
        <v>7</v>
      </c>
      <c r="B8" s="19">
        <v>24</v>
      </c>
      <c r="C8" s="19">
        <v>22</v>
      </c>
      <c r="D8" s="19">
        <v>22</v>
      </c>
      <c r="E8" s="19">
        <v>600</v>
      </c>
      <c r="F8" s="19">
        <v>600</v>
      </c>
      <c r="G8" s="26">
        <f t="shared" si="0"/>
        <v>27.272727272727273</v>
      </c>
    </row>
    <row r="9" spans="1:7" ht="15.75" thickBot="1" x14ac:dyDescent="0.3">
      <c r="A9" s="20">
        <v>8</v>
      </c>
      <c r="B9" s="19">
        <v>26</v>
      </c>
      <c r="C9" s="19">
        <v>22</v>
      </c>
      <c r="D9" s="19">
        <v>22</v>
      </c>
      <c r="E9" s="19">
        <v>1200</v>
      </c>
      <c r="F9" s="19">
        <v>800</v>
      </c>
      <c r="G9" s="26">
        <f t="shared" si="0"/>
        <v>36.363636363636367</v>
      </c>
    </row>
    <row r="10" spans="1:7" ht="15.75" thickBot="1" x14ac:dyDescent="0.3">
      <c r="A10" s="20">
        <v>9</v>
      </c>
      <c r="B10" s="19">
        <v>26</v>
      </c>
      <c r="C10" s="19">
        <v>23</v>
      </c>
      <c r="D10" s="19">
        <v>22</v>
      </c>
      <c r="E10" s="19">
        <v>2000</v>
      </c>
      <c r="F10" s="19">
        <v>1200</v>
      </c>
      <c r="G10" s="26">
        <f t="shared" si="0"/>
        <v>52.173913043478258</v>
      </c>
    </row>
    <row r="11" spans="1:7" ht="15.75" thickBot="1" x14ac:dyDescent="0.3">
      <c r="A11" s="20">
        <v>10</v>
      </c>
      <c r="B11" s="19">
        <v>26</v>
      </c>
      <c r="C11" s="19">
        <v>23</v>
      </c>
      <c r="D11" s="19">
        <v>27</v>
      </c>
      <c r="E11" s="19">
        <v>3200</v>
      </c>
      <c r="F11" s="19">
        <v>3439</v>
      </c>
      <c r="G11" s="26">
        <f t="shared" si="0"/>
        <v>149.52173913043478</v>
      </c>
    </row>
    <row r="12" spans="1:7" ht="15.75" thickBot="1" x14ac:dyDescent="0.3">
      <c r="A12" s="20">
        <v>11</v>
      </c>
      <c r="B12" s="19">
        <v>28</v>
      </c>
      <c r="C12" s="19">
        <v>23</v>
      </c>
      <c r="D12" s="19">
        <v>27</v>
      </c>
      <c r="E12" s="19">
        <v>6639</v>
      </c>
      <c r="F12" s="19">
        <v>1705</v>
      </c>
      <c r="G12" s="26">
        <f t="shared" si="0"/>
        <v>74.130434782608702</v>
      </c>
    </row>
    <row r="13" spans="1:7" ht="15.75" thickBot="1" x14ac:dyDescent="0.3">
      <c r="A13" s="20">
        <v>12</v>
      </c>
      <c r="B13" s="19">
        <v>28</v>
      </c>
      <c r="C13" s="19">
        <v>24</v>
      </c>
      <c r="D13" s="19">
        <v>27</v>
      </c>
      <c r="E13" s="19">
        <v>8344</v>
      </c>
      <c r="F13" s="19">
        <v>1936</v>
      </c>
      <c r="G13" s="26">
        <f t="shared" si="0"/>
        <v>80.666666666666671</v>
      </c>
    </row>
    <row r="14" spans="1:7" ht="15.75" thickBot="1" x14ac:dyDescent="0.3">
      <c r="A14" s="20">
        <v>13</v>
      </c>
      <c r="B14" s="19">
        <v>28</v>
      </c>
      <c r="C14" s="19">
        <v>24</v>
      </c>
      <c r="D14" s="19">
        <v>28</v>
      </c>
      <c r="E14" s="19">
        <v>10280</v>
      </c>
      <c r="F14" s="19">
        <v>2175</v>
      </c>
      <c r="G14" s="26">
        <f t="shared" si="0"/>
        <v>90.625</v>
      </c>
    </row>
    <row r="15" spans="1:7" ht="15.75" thickBot="1" x14ac:dyDescent="0.3">
      <c r="A15" s="20">
        <v>14</v>
      </c>
      <c r="B15" s="19">
        <v>30</v>
      </c>
      <c r="C15" s="19">
        <v>24</v>
      </c>
      <c r="D15" s="19">
        <v>28</v>
      </c>
      <c r="E15" s="19">
        <v>12455</v>
      </c>
      <c r="F15" s="19">
        <v>2423</v>
      </c>
      <c r="G15" s="26">
        <f t="shared" si="0"/>
        <v>100.95833333333333</v>
      </c>
    </row>
    <row r="16" spans="1:7" ht="15.75" thickBot="1" x14ac:dyDescent="0.3">
      <c r="A16" s="20">
        <v>15</v>
      </c>
      <c r="B16" s="19">
        <v>30</v>
      </c>
      <c r="C16" s="19">
        <v>25</v>
      </c>
      <c r="D16" s="19">
        <v>28</v>
      </c>
      <c r="E16" s="19">
        <v>14878</v>
      </c>
      <c r="F16" s="19">
        <v>2678</v>
      </c>
      <c r="G16" s="26">
        <f t="shared" si="0"/>
        <v>107.12</v>
      </c>
    </row>
    <row r="17" spans="1:7" ht="15.75" thickBot="1" x14ac:dyDescent="0.3">
      <c r="A17" s="20">
        <v>16</v>
      </c>
      <c r="B17" s="19">
        <v>30</v>
      </c>
      <c r="C17" s="19">
        <v>25</v>
      </c>
      <c r="D17" s="19">
        <v>29</v>
      </c>
      <c r="E17" s="19">
        <v>17556</v>
      </c>
      <c r="F17" s="19">
        <v>2940</v>
      </c>
      <c r="G17" s="26">
        <f t="shared" si="0"/>
        <v>117.6</v>
      </c>
    </row>
    <row r="18" spans="1:7" ht="15.75" thickBot="1" x14ac:dyDescent="0.3">
      <c r="A18" s="20">
        <v>17</v>
      </c>
      <c r="B18" s="19">
        <v>32</v>
      </c>
      <c r="C18" s="19">
        <v>25</v>
      </c>
      <c r="D18" s="19">
        <v>29</v>
      </c>
      <c r="E18" s="19">
        <v>20496</v>
      </c>
      <c r="F18" s="19">
        <v>3209</v>
      </c>
      <c r="G18" s="26">
        <f t="shared" si="0"/>
        <v>128.36000000000001</v>
      </c>
    </row>
    <row r="19" spans="1:7" ht="15.75" thickBot="1" x14ac:dyDescent="0.3">
      <c r="A19" s="20">
        <v>18</v>
      </c>
      <c r="B19" s="19">
        <v>32</v>
      </c>
      <c r="C19" s="19">
        <v>26</v>
      </c>
      <c r="D19" s="19">
        <v>29</v>
      </c>
      <c r="E19" s="19">
        <v>23705</v>
      </c>
      <c r="F19" s="19">
        <v>3483</v>
      </c>
      <c r="G19" s="26">
        <f t="shared" si="0"/>
        <v>133.96153846153845</v>
      </c>
    </row>
    <row r="20" spans="1:7" ht="15.75" thickBot="1" x14ac:dyDescent="0.3">
      <c r="A20" s="20">
        <v>19</v>
      </c>
      <c r="B20" s="19">
        <v>32</v>
      </c>
      <c r="C20" s="19">
        <v>26</v>
      </c>
      <c r="D20" s="19">
        <v>30</v>
      </c>
      <c r="E20" s="19">
        <v>27188</v>
      </c>
      <c r="F20" s="19">
        <v>3766</v>
      </c>
      <c r="G20" s="26">
        <f t="shared" si="0"/>
        <v>144.84615384615384</v>
      </c>
    </row>
    <row r="21" spans="1:7" ht="15.75" thickBot="1" x14ac:dyDescent="0.3">
      <c r="A21" s="20">
        <v>20</v>
      </c>
      <c r="B21" s="19">
        <v>37</v>
      </c>
      <c r="C21" s="19">
        <v>26</v>
      </c>
      <c r="D21" s="19">
        <v>30</v>
      </c>
      <c r="E21" s="19">
        <v>30954</v>
      </c>
      <c r="F21" s="19">
        <v>4054</v>
      </c>
      <c r="G21" s="26">
        <f t="shared" si="0"/>
        <v>155.92307692307693</v>
      </c>
    </row>
    <row r="22" spans="1:7" ht="15.75" thickBot="1" x14ac:dyDescent="0.3">
      <c r="A22" s="20">
        <v>21</v>
      </c>
      <c r="B22" s="19">
        <v>37</v>
      </c>
      <c r="C22" s="19">
        <v>27</v>
      </c>
      <c r="D22" s="19">
        <v>30</v>
      </c>
      <c r="E22" s="19">
        <v>35008</v>
      </c>
      <c r="F22" s="19">
        <v>4347</v>
      </c>
      <c r="G22" s="26">
        <f t="shared" si="0"/>
        <v>161</v>
      </c>
    </row>
    <row r="23" spans="1:7" ht="15.75" thickBot="1" x14ac:dyDescent="0.3">
      <c r="A23" s="20">
        <v>22</v>
      </c>
      <c r="B23" s="19">
        <v>37</v>
      </c>
      <c r="C23" s="19">
        <v>27</v>
      </c>
      <c r="D23" s="19">
        <v>31</v>
      </c>
      <c r="E23" s="19">
        <v>39355</v>
      </c>
      <c r="F23" s="19">
        <v>4647</v>
      </c>
      <c r="G23" s="26">
        <f t="shared" si="0"/>
        <v>172.11111111111111</v>
      </c>
    </row>
    <row r="24" spans="1:7" ht="15.75" thickBot="1" x14ac:dyDescent="0.3">
      <c r="A24" s="20">
        <v>23</v>
      </c>
      <c r="B24" s="19">
        <v>39</v>
      </c>
      <c r="C24" s="19">
        <v>27</v>
      </c>
      <c r="D24" s="19">
        <v>31</v>
      </c>
      <c r="E24" s="19">
        <v>44002</v>
      </c>
      <c r="F24" s="19">
        <v>4953</v>
      </c>
      <c r="G24" s="26">
        <f t="shared" si="0"/>
        <v>183.44444444444446</v>
      </c>
    </row>
    <row r="25" spans="1:7" ht="15.75" thickBot="1" x14ac:dyDescent="0.3">
      <c r="A25" s="20">
        <v>24</v>
      </c>
      <c r="B25" s="19">
        <v>39</v>
      </c>
      <c r="C25" s="19">
        <v>28</v>
      </c>
      <c r="D25" s="19">
        <v>31</v>
      </c>
      <c r="E25" s="19">
        <v>48955</v>
      </c>
      <c r="F25" s="19">
        <v>5263</v>
      </c>
      <c r="G25" s="26">
        <f t="shared" si="0"/>
        <v>187.96428571428572</v>
      </c>
    </row>
    <row r="26" spans="1:7" ht="15.75" thickBot="1" x14ac:dyDescent="0.3">
      <c r="A26" s="20">
        <v>25</v>
      </c>
      <c r="B26" s="19">
        <v>39</v>
      </c>
      <c r="C26" s="19">
        <v>28</v>
      </c>
      <c r="D26" s="19">
        <v>32</v>
      </c>
      <c r="E26" s="19">
        <v>54218</v>
      </c>
      <c r="F26" s="19">
        <v>5579</v>
      </c>
      <c r="G26" s="26">
        <f t="shared" si="0"/>
        <v>199.25</v>
      </c>
    </row>
    <row r="27" spans="1:7" ht="15.75" thickBot="1" x14ac:dyDescent="0.3">
      <c r="A27" s="20">
        <v>26</v>
      </c>
      <c r="B27" s="19">
        <v>41</v>
      </c>
      <c r="C27" s="19">
        <v>28</v>
      </c>
      <c r="D27" s="19">
        <v>32</v>
      </c>
      <c r="E27" s="19">
        <v>59797</v>
      </c>
      <c r="F27" s="19">
        <v>5901</v>
      </c>
      <c r="G27" s="26">
        <f t="shared" si="0"/>
        <v>210.75</v>
      </c>
    </row>
    <row r="28" spans="1:7" ht="15.75" thickBot="1" x14ac:dyDescent="0.3">
      <c r="A28" s="20">
        <v>27</v>
      </c>
      <c r="B28" s="19">
        <v>41</v>
      </c>
      <c r="C28" s="19">
        <v>29</v>
      </c>
      <c r="D28" s="19">
        <v>32</v>
      </c>
      <c r="E28" s="19">
        <v>65698</v>
      </c>
      <c r="F28" s="19">
        <v>6227</v>
      </c>
      <c r="G28" s="26">
        <f t="shared" si="0"/>
        <v>214.72413793103448</v>
      </c>
    </row>
    <row r="29" spans="1:7" ht="15.75" thickBot="1" x14ac:dyDescent="0.3">
      <c r="A29" s="20">
        <v>28</v>
      </c>
      <c r="B29" s="19">
        <v>41</v>
      </c>
      <c r="C29" s="19">
        <v>29</v>
      </c>
      <c r="D29" s="19">
        <v>33</v>
      </c>
      <c r="E29" s="19">
        <v>71925</v>
      </c>
      <c r="F29" s="19">
        <v>6558</v>
      </c>
      <c r="G29" s="26">
        <f t="shared" si="0"/>
        <v>226.13793103448276</v>
      </c>
    </row>
    <row r="30" spans="1:7" ht="15.75" thickBot="1" x14ac:dyDescent="0.3">
      <c r="A30" s="20">
        <v>29</v>
      </c>
      <c r="B30" s="19">
        <v>43</v>
      </c>
      <c r="C30" s="19">
        <v>29</v>
      </c>
      <c r="D30" s="19">
        <v>33</v>
      </c>
      <c r="E30" s="19">
        <v>78483</v>
      </c>
      <c r="F30" s="19">
        <v>6895</v>
      </c>
      <c r="G30" s="26">
        <f t="shared" si="0"/>
        <v>237.75862068965517</v>
      </c>
    </row>
    <row r="31" spans="1:7" ht="15.75" thickBot="1" x14ac:dyDescent="0.3">
      <c r="A31" s="20">
        <v>30</v>
      </c>
      <c r="B31" s="19">
        <v>43</v>
      </c>
      <c r="C31" s="19">
        <v>34</v>
      </c>
      <c r="D31" s="19">
        <v>33</v>
      </c>
      <c r="E31" s="19">
        <v>85378</v>
      </c>
      <c r="F31" s="19">
        <v>7235</v>
      </c>
      <c r="G31" s="26">
        <f t="shared" si="0"/>
        <v>212.79411764705881</v>
      </c>
    </row>
    <row r="32" spans="1:7" ht="15.75" thickBot="1" x14ac:dyDescent="0.3">
      <c r="A32" s="20">
        <v>31</v>
      </c>
      <c r="B32" s="19">
        <v>43</v>
      </c>
      <c r="C32" s="19">
        <v>34</v>
      </c>
      <c r="D32" s="19">
        <v>34</v>
      </c>
      <c r="E32" s="19">
        <v>92613</v>
      </c>
      <c r="F32" s="19">
        <v>7582</v>
      </c>
      <c r="G32" s="26">
        <f t="shared" si="0"/>
        <v>223</v>
      </c>
    </row>
    <row r="33" spans="1:7" ht="15.75" thickBot="1" x14ac:dyDescent="0.3">
      <c r="A33" s="20">
        <v>32</v>
      </c>
      <c r="B33" s="19">
        <v>45</v>
      </c>
      <c r="C33" s="19">
        <v>34</v>
      </c>
      <c r="D33" s="19">
        <v>34</v>
      </c>
      <c r="E33" s="19">
        <v>100195</v>
      </c>
      <c r="F33" s="19">
        <v>7931</v>
      </c>
      <c r="G33" s="26">
        <f t="shared" si="0"/>
        <v>233.26470588235293</v>
      </c>
    </row>
    <row r="34" spans="1:7" ht="15.75" thickBot="1" x14ac:dyDescent="0.3">
      <c r="A34" s="20">
        <v>33</v>
      </c>
      <c r="B34" s="19">
        <v>45</v>
      </c>
      <c r="C34" s="19">
        <v>35</v>
      </c>
      <c r="D34" s="19">
        <v>34</v>
      </c>
      <c r="E34" s="19">
        <v>108126</v>
      </c>
      <c r="F34" s="19">
        <v>8286</v>
      </c>
      <c r="G34" s="26">
        <f t="shared" si="0"/>
        <v>236.74285714285713</v>
      </c>
    </row>
    <row r="35" spans="1:7" ht="15.75" thickBot="1" x14ac:dyDescent="0.3">
      <c r="A35" s="20">
        <v>34</v>
      </c>
      <c r="B35" s="19">
        <v>45</v>
      </c>
      <c r="C35" s="19">
        <v>35</v>
      </c>
      <c r="D35" s="19">
        <v>35</v>
      </c>
      <c r="E35" s="19">
        <v>116412</v>
      </c>
      <c r="F35" s="19">
        <v>8645</v>
      </c>
      <c r="G35" s="26">
        <f t="shared" si="0"/>
        <v>247</v>
      </c>
    </row>
    <row r="36" spans="1:7" ht="15.75" thickBot="1" x14ac:dyDescent="0.3">
      <c r="A36" s="20">
        <v>35</v>
      </c>
      <c r="B36" s="19">
        <v>47</v>
      </c>
      <c r="C36" s="19">
        <v>35</v>
      </c>
      <c r="D36" s="19">
        <v>35</v>
      </c>
      <c r="E36" s="19">
        <v>125057</v>
      </c>
      <c r="F36" s="19">
        <v>9009</v>
      </c>
      <c r="G36" s="26">
        <f t="shared" si="0"/>
        <v>257.39999999999998</v>
      </c>
    </row>
    <row r="37" spans="1:7" ht="15.75" thickBot="1" x14ac:dyDescent="0.3">
      <c r="A37" s="20">
        <v>36</v>
      </c>
      <c r="B37" s="19">
        <v>47</v>
      </c>
      <c r="C37" s="19">
        <v>36</v>
      </c>
      <c r="D37" s="19">
        <v>35</v>
      </c>
      <c r="E37" s="19">
        <v>134066</v>
      </c>
      <c r="F37" s="19">
        <v>9376</v>
      </c>
      <c r="G37" s="26">
        <f t="shared" si="0"/>
        <v>260.44444444444446</v>
      </c>
    </row>
    <row r="38" spans="1:7" ht="15.75" thickBot="1" x14ac:dyDescent="0.3">
      <c r="A38" s="20">
        <v>37</v>
      </c>
      <c r="B38" s="19">
        <v>47</v>
      </c>
      <c r="C38" s="19">
        <v>36</v>
      </c>
      <c r="D38" s="19">
        <v>36</v>
      </c>
      <c r="E38" s="19">
        <v>143442</v>
      </c>
      <c r="F38" s="19">
        <v>9748</v>
      </c>
      <c r="G38" s="26">
        <f t="shared" si="0"/>
        <v>270.77777777777777</v>
      </c>
    </row>
    <row r="39" spans="1:7" ht="15.75" thickBot="1" x14ac:dyDescent="0.3">
      <c r="A39" s="20">
        <v>38</v>
      </c>
      <c r="B39" s="19">
        <v>49</v>
      </c>
      <c r="C39" s="19">
        <v>36</v>
      </c>
      <c r="D39" s="19">
        <v>36</v>
      </c>
      <c r="E39" s="19">
        <v>153190</v>
      </c>
      <c r="F39" s="19">
        <v>10124</v>
      </c>
      <c r="G39" s="26">
        <f t="shared" si="0"/>
        <v>281.22222222222223</v>
      </c>
    </row>
    <row r="40" spans="1:7" ht="15.75" thickBot="1" x14ac:dyDescent="0.3">
      <c r="A40" s="20">
        <v>39</v>
      </c>
      <c r="B40" s="19">
        <v>49</v>
      </c>
      <c r="C40" s="19">
        <v>37</v>
      </c>
      <c r="D40" s="19">
        <v>36</v>
      </c>
      <c r="E40" s="19">
        <v>163314</v>
      </c>
      <c r="F40" s="19">
        <v>10504</v>
      </c>
      <c r="G40" s="26">
        <f t="shared" si="0"/>
        <v>283.89189189189187</v>
      </c>
    </row>
    <row r="41" spans="1:7" ht="15.75" thickBot="1" x14ac:dyDescent="0.3">
      <c r="A41" s="20">
        <v>40</v>
      </c>
      <c r="B41" s="19">
        <v>49</v>
      </c>
      <c r="C41" s="19">
        <v>37</v>
      </c>
      <c r="D41" s="19">
        <v>41</v>
      </c>
      <c r="E41" s="19">
        <v>173818</v>
      </c>
      <c r="F41" s="19">
        <v>10888</v>
      </c>
      <c r="G41" s="26">
        <f t="shared" si="0"/>
        <v>294.27027027027026</v>
      </c>
    </row>
    <row r="42" spans="1:7" ht="15.75" thickBot="1" x14ac:dyDescent="0.3">
      <c r="A42" s="20">
        <v>41</v>
      </c>
      <c r="B42" s="19">
        <v>51</v>
      </c>
      <c r="C42" s="19">
        <v>37</v>
      </c>
      <c r="D42" s="19">
        <v>41</v>
      </c>
      <c r="E42" s="19">
        <v>184706</v>
      </c>
      <c r="F42" s="19">
        <v>11275</v>
      </c>
      <c r="G42" s="26">
        <f t="shared" si="0"/>
        <v>304.72972972972974</v>
      </c>
    </row>
    <row r="43" spans="1:7" ht="15.75" thickBot="1" x14ac:dyDescent="0.3">
      <c r="A43" s="20">
        <v>42</v>
      </c>
      <c r="B43" s="19">
        <v>51</v>
      </c>
      <c r="C43" s="19">
        <v>38</v>
      </c>
      <c r="D43" s="19">
        <v>41</v>
      </c>
      <c r="E43" s="19">
        <v>195981</v>
      </c>
      <c r="F43" s="19">
        <v>11667</v>
      </c>
      <c r="G43" s="26">
        <f t="shared" si="0"/>
        <v>307.0263157894737</v>
      </c>
    </row>
    <row r="44" spans="1:7" ht="15.75" thickBot="1" x14ac:dyDescent="0.3">
      <c r="A44" s="20">
        <v>43</v>
      </c>
      <c r="B44" s="19">
        <v>51</v>
      </c>
      <c r="C44" s="19">
        <v>38</v>
      </c>
      <c r="D44" s="19">
        <v>42</v>
      </c>
      <c r="E44" s="19">
        <v>207648</v>
      </c>
      <c r="F44" s="19">
        <v>12063</v>
      </c>
      <c r="G44" s="26">
        <f t="shared" si="0"/>
        <v>317.44736842105266</v>
      </c>
    </row>
    <row r="45" spans="1:7" ht="15.75" thickBot="1" x14ac:dyDescent="0.3">
      <c r="A45" s="20">
        <v>44</v>
      </c>
      <c r="B45" s="19">
        <v>53</v>
      </c>
      <c r="C45" s="19">
        <v>38</v>
      </c>
      <c r="D45" s="19">
        <v>42</v>
      </c>
      <c r="E45" s="19">
        <v>219711</v>
      </c>
      <c r="F45" s="19">
        <v>12461</v>
      </c>
      <c r="G45" s="26">
        <f t="shared" si="0"/>
        <v>327.92105263157896</v>
      </c>
    </row>
    <row r="46" spans="1:7" ht="15.75" thickBot="1" x14ac:dyDescent="0.3">
      <c r="A46" s="20">
        <v>45</v>
      </c>
      <c r="B46" s="19">
        <v>53</v>
      </c>
      <c r="C46" s="19">
        <v>39</v>
      </c>
      <c r="D46" s="19">
        <v>42</v>
      </c>
      <c r="E46" s="19">
        <v>232172</v>
      </c>
      <c r="F46" s="19">
        <v>12865</v>
      </c>
      <c r="G46" s="26">
        <f t="shared" si="0"/>
        <v>329.87179487179486</v>
      </c>
    </row>
    <row r="47" spans="1:7" ht="15.75" thickBot="1" x14ac:dyDescent="0.3">
      <c r="A47" s="20">
        <v>46</v>
      </c>
      <c r="B47" s="19">
        <v>53</v>
      </c>
      <c r="C47" s="19">
        <v>39</v>
      </c>
      <c r="D47" s="19">
        <v>43</v>
      </c>
      <c r="E47" s="19">
        <v>245037</v>
      </c>
      <c r="F47" s="19">
        <v>13271</v>
      </c>
      <c r="G47" s="26">
        <f t="shared" si="0"/>
        <v>340.28205128205127</v>
      </c>
    </row>
    <row r="48" spans="1:7" ht="15.75" thickBot="1" x14ac:dyDescent="0.3">
      <c r="A48" s="20">
        <v>47</v>
      </c>
      <c r="B48" s="19">
        <v>55</v>
      </c>
      <c r="C48" s="19">
        <v>39</v>
      </c>
      <c r="D48" s="19">
        <v>43</v>
      </c>
      <c r="E48" s="19">
        <v>258308</v>
      </c>
      <c r="F48" s="19">
        <v>13681</v>
      </c>
      <c r="G48" s="26">
        <f t="shared" si="0"/>
        <v>350.79487179487177</v>
      </c>
    </row>
    <row r="49" spans="1:7" ht="15.75" thickBot="1" x14ac:dyDescent="0.3">
      <c r="A49" s="20">
        <v>48</v>
      </c>
      <c r="B49" s="19">
        <v>55</v>
      </c>
      <c r="C49" s="19">
        <v>40</v>
      </c>
      <c r="D49" s="19">
        <v>43</v>
      </c>
      <c r="E49" s="19">
        <v>271989</v>
      </c>
      <c r="F49" s="19">
        <v>14095</v>
      </c>
      <c r="G49" s="26">
        <f t="shared" si="0"/>
        <v>352.375</v>
      </c>
    </row>
    <row r="50" spans="1:7" ht="15.75" thickBot="1" x14ac:dyDescent="0.3">
      <c r="A50" s="20">
        <v>49</v>
      </c>
      <c r="B50" s="19">
        <v>55</v>
      </c>
      <c r="C50" s="19">
        <v>40</v>
      </c>
      <c r="D50" s="19">
        <v>44</v>
      </c>
      <c r="E50" s="19">
        <v>286084</v>
      </c>
      <c r="F50" s="19">
        <v>14512</v>
      </c>
      <c r="G50" s="26">
        <f t="shared" si="0"/>
        <v>362.8</v>
      </c>
    </row>
    <row r="51" spans="1:7" ht="15.75" thickBot="1" x14ac:dyDescent="0.3">
      <c r="A51" s="20">
        <v>50</v>
      </c>
      <c r="B51" s="19">
        <v>60</v>
      </c>
      <c r="C51" s="19">
        <v>40</v>
      </c>
      <c r="D51" s="19">
        <v>44</v>
      </c>
      <c r="E51" s="19">
        <v>300596</v>
      </c>
      <c r="F51" s="19">
        <v>14933</v>
      </c>
      <c r="G51" s="26">
        <f t="shared" si="0"/>
        <v>373.32499999999999</v>
      </c>
    </row>
    <row r="52" spans="1:7" ht="15.75" thickBot="1" x14ac:dyDescent="0.3">
      <c r="A52" s="20">
        <v>51</v>
      </c>
      <c r="B52" s="19">
        <v>60</v>
      </c>
      <c r="C52" s="19">
        <v>41</v>
      </c>
      <c r="D52" s="19">
        <v>44</v>
      </c>
      <c r="E52" s="19">
        <v>315529</v>
      </c>
      <c r="F52" s="19">
        <v>15356</v>
      </c>
      <c r="G52" s="26">
        <f t="shared" si="0"/>
        <v>374.53658536585368</v>
      </c>
    </row>
    <row r="53" spans="1:7" ht="15.75" thickBot="1" x14ac:dyDescent="0.3">
      <c r="A53" s="20">
        <v>52</v>
      </c>
      <c r="B53" s="19">
        <v>60</v>
      </c>
      <c r="C53" s="19">
        <v>41</v>
      </c>
      <c r="D53" s="19">
        <v>45</v>
      </c>
      <c r="E53" s="19">
        <v>330885</v>
      </c>
      <c r="F53" s="19">
        <v>15784</v>
      </c>
      <c r="G53" s="26">
        <f t="shared" si="0"/>
        <v>384.97560975609758</v>
      </c>
    </row>
    <row r="54" spans="1:7" ht="15.75" thickBot="1" x14ac:dyDescent="0.3">
      <c r="A54" s="20">
        <v>53</v>
      </c>
      <c r="B54" s="19">
        <v>62</v>
      </c>
      <c r="C54" s="19">
        <v>41</v>
      </c>
      <c r="D54" s="19">
        <v>45</v>
      </c>
      <c r="E54" s="19">
        <v>346669</v>
      </c>
      <c r="F54" s="19">
        <v>16215</v>
      </c>
      <c r="G54" s="26">
        <f t="shared" si="0"/>
        <v>395.48780487804879</v>
      </c>
    </row>
    <row r="55" spans="1:7" ht="15.75" thickBot="1" x14ac:dyDescent="0.3">
      <c r="A55" s="20">
        <v>54</v>
      </c>
      <c r="B55" s="19">
        <v>62</v>
      </c>
      <c r="C55" s="19">
        <v>42</v>
      </c>
      <c r="D55" s="19">
        <v>45</v>
      </c>
      <c r="E55" s="19">
        <v>362884</v>
      </c>
      <c r="F55" s="19">
        <v>16648</v>
      </c>
      <c r="G55" s="26">
        <f t="shared" si="0"/>
        <v>396.38095238095241</v>
      </c>
    </row>
    <row r="56" spans="1:7" ht="15.75" thickBot="1" x14ac:dyDescent="0.3">
      <c r="A56" s="20">
        <v>55</v>
      </c>
      <c r="B56" s="19">
        <v>62</v>
      </c>
      <c r="C56" s="19">
        <v>42</v>
      </c>
      <c r="D56" s="19">
        <v>46</v>
      </c>
      <c r="E56" s="19">
        <v>379532</v>
      </c>
      <c r="F56" s="19">
        <v>17086</v>
      </c>
      <c r="G56" s="26">
        <f t="shared" si="0"/>
        <v>406.8095238095238</v>
      </c>
    </row>
    <row r="57" spans="1:7" ht="15.75" thickBot="1" x14ac:dyDescent="0.3">
      <c r="A57" s="20">
        <v>56</v>
      </c>
      <c r="B57" s="19">
        <v>64</v>
      </c>
      <c r="C57" s="19">
        <v>42</v>
      </c>
      <c r="D57" s="19">
        <v>46</v>
      </c>
      <c r="E57" s="19">
        <v>396618</v>
      </c>
      <c r="F57" s="19">
        <v>17527</v>
      </c>
      <c r="G57" s="26">
        <f t="shared" si="0"/>
        <v>417.3095238095238</v>
      </c>
    </row>
    <row r="58" spans="1:7" ht="15.75" thickBot="1" x14ac:dyDescent="0.3">
      <c r="A58" s="20">
        <v>57</v>
      </c>
      <c r="B58" s="19">
        <v>64</v>
      </c>
      <c r="C58" s="19">
        <v>43</v>
      </c>
      <c r="D58" s="19">
        <v>46</v>
      </c>
      <c r="E58" s="19">
        <v>414145</v>
      </c>
      <c r="F58" s="19">
        <v>17970</v>
      </c>
      <c r="G58" s="26">
        <f t="shared" si="0"/>
        <v>417.90697674418607</v>
      </c>
    </row>
    <row r="59" spans="1:7" ht="15.75" thickBot="1" x14ac:dyDescent="0.3">
      <c r="A59" s="20">
        <v>58</v>
      </c>
      <c r="B59" s="19">
        <v>64</v>
      </c>
      <c r="C59" s="19">
        <v>43</v>
      </c>
      <c r="D59" s="19">
        <v>47</v>
      </c>
      <c r="E59" s="19">
        <v>432115</v>
      </c>
      <c r="F59" s="19">
        <v>18416</v>
      </c>
      <c r="G59" s="26">
        <f t="shared" si="0"/>
        <v>428.27906976744185</v>
      </c>
    </row>
    <row r="60" spans="1:7" ht="15.75" thickBot="1" x14ac:dyDescent="0.3">
      <c r="A60" s="20">
        <v>59</v>
      </c>
      <c r="B60" s="19">
        <v>66</v>
      </c>
      <c r="C60" s="19">
        <v>43</v>
      </c>
      <c r="D60" s="19">
        <v>47</v>
      </c>
      <c r="E60" s="19">
        <v>450531</v>
      </c>
      <c r="F60" s="19">
        <v>18867</v>
      </c>
      <c r="G60" s="26">
        <f t="shared" si="0"/>
        <v>438.76744186046511</v>
      </c>
    </row>
    <row r="61" spans="1:7" ht="15.75" thickBot="1" x14ac:dyDescent="0.3">
      <c r="A61" s="20">
        <v>60</v>
      </c>
      <c r="B61" s="19">
        <v>66</v>
      </c>
      <c r="C61" s="19">
        <v>48</v>
      </c>
      <c r="D61" s="19">
        <v>47</v>
      </c>
      <c r="E61" s="19">
        <v>469398</v>
      </c>
      <c r="F61" s="19">
        <v>19320</v>
      </c>
      <c r="G61" s="26">
        <f t="shared" si="0"/>
        <v>402.5</v>
      </c>
    </row>
    <row r="62" spans="1:7" ht="15.75" thickBot="1" x14ac:dyDescent="0.3">
      <c r="A62" s="20">
        <v>61</v>
      </c>
      <c r="B62" s="19">
        <v>66</v>
      </c>
      <c r="C62" s="19">
        <v>48</v>
      </c>
      <c r="D62" s="19">
        <v>48</v>
      </c>
      <c r="E62" s="19">
        <v>488718</v>
      </c>
      <c r="F62" s="19">
        <v>19776</v>
      </c>
      <c r="G62" s="26">
        <f t="shared" si="0"/>
        <v>412</v>
      </c>
    </row>
    <row r="63" spans="1:7" ht="15.75" thickBot="1" x14ac:dyDescent="0.3">
      <c r="A63" s="20">
        <v>62</v>
      </c>
      <c r="B63" s="19">
        <v>68</v>
      </c>
      <c r="C63" s="19">
        <v>48</v>
      </c>
      <c r="D63" s="19">
        <v>48</v>
      </c>
      <c r="E63" s="19">
        <v>508494</v>
      </c>
      <c r="F63" s="19">
        <v>20235</v>
      </c>
      <c r="G63" s="26">
        <f t="shared" si="0"/>
        <v>421.5625</v>
      </c>
    </row>
    <row r="64" spans="1:7" ht="15.75" thickBot="1" x14ac:dyDescent="0.3">
      <c r="A64" s="20">
        <v>63</v>
      </c>
      <c r="B64" s="19">
        <v>68</v>
      </c>
      <c r="C64" s="19">
        <v>49</v>
      </c>
      <c r="D64" s="19">
        <v>48</v>
      </c>
      <c r="E64" s="19">
        <v>528729</v>
      </c>
      <c r="F64" s="19">
        <v>20697</v>
      </c>
      <c r="G64" s="26">
        <f t="shared" si="0"/>
        <v>422.38775510204084</v>
      </c>
    </row>
    <row r="65" spans="1:7" ht="15.75" thickBot="1" x14ac:dyDescent="0.3">
      <c r="A65" s="20">
        <v>64</v>
      </c>
      <c r="B65" s="19">
        <v>68</v>
      </c>
      <c r="C65" s="19">
        <v>49</v>
      </c>
      <c r="D65" s="19">
        <v>49</v>
      </c>
      <c r="E65" s="19">
        <v>549426</v>
      </c>
      <c r="F65" s="19">
        <v>21162</v>
      </c>
      <c r="G65" s="26">
        <f t="shared" si="0"/>
        <v>431.87755102040819</v>
      </c>
    </row>
    <row r="66" spans="1:7" ht="15.75" thickBot="1" x14ac:dyDescent="0.3">
      <c r="A66" s="20">
        <v>65</v>
      </c>
      <c r="B66" s="19">
        <v>70</v>
      </c>
      <c r="C66" s="19">
        <v>49</v>
      </c>
      <c r="D66" s="19">
        <v>49</v>
      </c>
      <c r="E66" s="19">
        <v>570588</v>
      </c>
      <c r="F66" s="19">
        <v>21630</v>
      </c>
      <c r="G66" s="26">
        <f t="shared" si="0"/>
        <v>441.42857142857144</v>
      </c>
    </row>
    <row r="67" spans="1:7" ht="15.75" thickBot="1" x14ac:dyDescent="0.3">
      <c r="A67" s="20">
        <v>66</v>
      </c>
      <c r="B67" s="19">
        <v>70</v>
      </c>
      <c r="C67" s="19">
        <v>50</v>
      </c>
      <c r="D67" s="19">
        <v>49</v>
      </c>
      <c r="E67" s="19">
        <v>592218</v>
      </c>
      <c r="F67" s="19">
        <v>22101</v>
      </c>
      <c r="G67" s="26">
        <f t="shared" ref="G67:G130" si="1">F67/C67</f>
        <v>442.02</v>
      </c>
    </row>
    <row r="68" spans="1:7" ht="15.75" thickBot="1" x14ac:dyDescent="0.3">
      <c r="A68" s="20">
        <v>67</v>
      </c>
      <c r="B68" s="19">
        <v>70</v>
      </c>
      <c r="C68" s="19">
        <v>50</v>
      </c>
      <c r="D68" s="19">
        <v>50</v>
      </c>
      <c r="E68" s="19">
        <v>614319</v>
      </c>
      <c r="F68" s="19">
        <v>22575</v>
      </c>
      <c r="G68" s="26">
        <f t="shared" si="1"/>
        <v>451.5</v>
      </c>
    </row>
    <row r="69" spans="1:7" ht="15.75" thickBot="1" x14ac:dyDescent="0.3">
      <c r="A69" s="20">
        <v>68</v>
      </c>
      <c r="B69" s="19">
        <v>72</v>
      </c>
      <c r="C69" s="19">
        <v>50</v>
      </c>
      <c r="D69" s="19">
        <v>50</v>
      </c>
      <c r="E69" s="19">
        <v>636894</v>
      </c>
      <c r="F69" s="19">
        <v>23052</v>
      </c>
      <c r="G69" s="26">
        <f t="shared" si="1"/>
        <v>461.04</v>
      </c>
    </row>
    <row r="70" spans="1:7" ht="15.75" thickBot="1" x14ac:dyDescent="0.3">
      <c r="A70" s="20">
        <v>69</v>
      </c>
      <c r="B70" s="19">
        <v>72</v>
      </c>
      <c r="C70" s="19">
        <v>51</v>
      </c>
      <c r="D70" s="19">
        <v>50</v>
      </c>
      <c r="E70" s="19">
        <v>659946</v>
      </c>
      <c r="F70" s="19">
        <v>23531</v>
      </c>
      <c r="G70" s="26">
        <f t="shared" si="1"/>
        <v>461.39215686274508</v>
      </c>
    </row>
    <row r="71" spans="1:7" ht="15.75" thickBot="1" x14ac:dyDescent="0.3">
      <c r="A71" s="20">
        <v>70</v>
      </c>
      <c r="B71" s="19">
        <v>77</v>
      </c>
      <c r="C71" s="19">
        <v>51</v>
      </c>
      <c r="D71" s="19">
        <v>50</v>
      </c>
      <c r="E71" s="19">
        <v>683477</v>
      </c>
      <c r="F71" s="19">
        <v>24013</v>
      </c>
      <c r="G71" s="26">
        <f t="shared" si="1"/>
        <v>470.84313725490193</v>
      </c>
    </row>
    <row r="72" spans="1:7" ht="15.75" thickBot="1" x14ac:dyDescent="0.3">
      <c r="A72" s="20">
        <v>71</v>
      </c>
      <c r="B72" s="19">
        <v>77</v>
      </c>
      <c r="C72" s="19">
        <v>52</v>
      </c>
      <c r="D72" s="19">
        <v>50</v>
      </c>
      <c r="E72" s="19">
        <v>707490</v>
      </c>
      <c r="F72" s="19">
        <v>24498</v>
      </c>
      <c r="G72" s="26">
        <f t="shared" si="1"/>
        <v>471.11538461538464</v>
      </c>
    </row>
    <row r="73" spans="1:7" ht="15.75" thickBot="1" x14ac:dyDescent="0.3">
      <c r="A73" s="20">
        <v>72</v>
      </c>
      <c r="B73" s="19">
        <v>79</v>
      </c>
      <c r="C73" s="19">
        <v>52</v>
      </c>
      <c r="D73" s="19">
        <v>50</v>
      </c>
      <c r="E73" s="19">
        <v>731988</v>
      </c>
      <c r="F73" s="19">
        <v>24987</v>
      </c>
      <c r="G73" s="26">
        <f t="shared" si="1"/>
        <v>480.51923076923077</v>
      </c>
    </row>
    <row r="74" spans="1:7" ht="15.75" thickBot="1" x14ac:dyDescent="0.3">
      <c r="A74" s="20">
        <v>73</v>
      </c>
      <c r="B74" s="19">
        <v>79</v>
      </c>
      <c r="C74" s="19">
        <v>53</v>
      </c>
      <c r="D74" s="19">
        <v>50</v>
      </c>
      <c r="E74" s="19">
        <v>756975</v>
      </c>
      <c r="F74" s="19">
        <v>25476</v>
      </c>
      <c r="G74" s="26">
        <f t="shared" si="1"/>
        <v>480.67924528301887</v>
      </c>
    </row>
    <row r="75" spans="1:7" ht="15.75" thickBot="1" x14ac:dyDescent="0.3">
      <c r="A75" s="20">
        <v>74</v>
      </c>
      <c r="B75" s="19">
        <v>81</v>
      </c>
      <c r="C75" s="19">
        <v>53</v>
      </c>
      <c r="D75" s="19">
        <v>50</v>
      </c>
      <c r="E75" s="19">
        <v>782451</v>
      </c>
      <c r="F75" s="19">
        <v>25971</v>
      </c>
      <c r="G75" s="26">
        <f t="shared" si="1"/>
        <v>490.01886792452831</v>
      </c>
    </row>
    <row r="76" spans="1:7" ht="15.75" thickBot="1" x14ac:dyDescent="0.3">
      <c r="A76" s="20">
        <v>75</v>
      </c>
      <c r="B76" s="19">
        <v>81</v>
      </c>
      <c r="C76" s="19">
        <v>54</v>
      </c>
      <c r="D76" s="19">
        <v>50</v>
      </c>
      <c r="E76" s="19">
        <v>808422</v>
      </c>
      <c r="F76" s="19">
        <v>26466</v>
      </c>
      <c r="G76" s="26">
        <f t="shared" si="1"/>
        <v>490.11111111111109</v>
      </c>
    </row>
    <row r="77" spans="1:7" ht="15.75" thickBot="1" x14ac:dyDescent="0.3">
      <c r="A77" s="20">
        <v>76</v>
      </c>
      <c r="B77" s="19">
        <v>83</v>
      </c>
      <c r="C77" s="19">
        <v>54</v>
      </c>
      <c r="D77" s="19">
        <v>50</v>
      </c>
      <c r="E77" s="19">
        <v>834888</v>
      </c>
      <c r="F77" s="19">
        <v>26964</v>
      </c>
      <c r="G77" s="26">
        <f t="shared" si="1"/>
        <v>499.33333333333331</v>
      </c>
    </row>
    <row r="78" spans="1:7" ht="15.75" thickBot="1" x14ac:dyDescent="0.3">
      <c r="A78" s="20">
        <v>77</v>
      </c>
      <c r="B78" s="19">
        <v>83</v>
      </c>
      <c r="C78" s="19">
        <v>55</v>
      </c>
      <c r="D78" s="19">
        <v>50</v>
      </c>
      <c r="E78" s="19">
        <v>861852</v>
      </c>
      <c r="F78" s="19">
        <v>27467</v>
      </c>
      <c r="G78" s="26">
        <f t="shared" si="1"/>
        <v>499.4</v>
      </c>
    </row>
    <row r="79" spans="1:7" ht="15.75" thickBot="1" x14ac:dyDescent="0.3">
      <c r="A79" s="20">
        <v>78</v>
      </c>
      <c r="B79" s="19">
        <v>85</v>
      </c>
      <c r="C79" s="19">
        <v>55</v>
      </c>
      <c r="D79" s="19">
        <v>50</v>
      </c>
      <c r="E79" s="19">
        <v>889319</v>
      </c>
      <c r="F79" s="19">
        <v>27970</v>
      </c>
      <c r="G79" s="26">
        <f t="shared" si="1"/>
        <v>508.54545454545456</v>
      </c>
    </row>
    <row r="80" spans="1:7" ht="15.75" thickBot="1" x14ac:dyDescent="0.3">
      <c r="A80" s="20">
        <v>79</v>
      </c>
      <c r="B80" s="19">
        <v>85</v>
      </c>
      <c r="C80" s="19">
        <v>56</v>
      </c>
      <c r="D80" s="19">
        <v>50</v>
      </c>
      <c r="E80" s="19">
        <v>917289</v>
      </c>
      <c r="F80" s="19">
        <v>28476</v>
      </c>
      <c r="G80" s="26">
        <f t="shared" si="1"/>
        <v>508.5</v>
      </c>
    </row>
    <row r="81" spans="1:7" ht="15.75" thickBot="1" x14ac:dyDescent="0.3">
      <c r="A81" s="20">
        <v>80</v>
      </c>
      <c r="B81" s="19">
        <v>90</v>
      </c>
      <c r="C81" s="19">
        <v>56</v>
      </c>
      <c r="D81" s="19">
        <v>50</v>
      </c>
      <c r="E81" s="19">
        <v>945765</v>
      </c>
      <c r="F81" s="19">
        <v>28986</v>
      </c>
      <c r="G81" s="26">
        <f t="shared" si="1"/>
        <v>517.60714285714289</v>
      </c>
    </row>
    <row r="82" spans="1:7" ht="15.75" thickBot="1" x14ac:dyDescent="0.3">
      <c r="A82" s="20">
        <v>81</v>
      </c>
      <c r="B82" s="19">
        <v>90</v>
      </c>
      <c r="C82" s="19">
        <v>57</v>
      </c>
      <c r="D82" s="19">
        <v>50</v>
      </c>
      <c r="E82" s="19">
        <v>974751</v>
      </c>
      <c r="F82" s="19">
        <v>29497</v>
      </c>
      <c r="G82" s="26">
        <f t="shared" si="1"/>
        <v>517.49122807017545</v>
      </c>
    </row>
    <row r="83" spans="1:7" ht="15.75" thickBot="1" x14ac:dyDescent="0.3">
      <c r="A83" s="20">
        <v>82</v>
      </c>
      <c r="B83" s="19">
        <v>92</v>
      </c>
      <c r="C83" s="19">
        <v>57</v>
      </c>
      <c r="D83" s="19">
        <v>50</v>
      </c>
      <c r="E83" s="19">
        <v>1004248</v>
      </c>
      <c r="F83" s="19">
        <v>30012</v>
      </c>
      <c r="G83" s="26">
        <f t="shared" si="1"/>
        <v>526.52631578947364</v>
      </c>
    </row>
    <row r="84" spans="1:7" ht="15.75" thickBot="1" x14ac:dyDescent="0.3">
      <c r="A84" s="20">
        <v>83</v>
      </c>
      <c r="B84" s="19">
        <v>92</v>
      </c>
      <c r="C84" s="19">
        <v>58</v>
      </c>
      <c r="D84" s="19">
        <v>50</v>
      </c>
      <c r="E84" s="19">
        <v>1034260</v>
      </c>
      <c r="F84" s="19">
        <v>30528</v>
      </c>
      <c r="G84" s="26">
        <f t="shared" si="1"/>
        <v>526.34482758620686</v>
      </c>
    </row>
    <row r="85" spans="1:7" ht="15.75" thickBot="1" x14ac:dyDescent="0.3">
      <c r="A85" s="20">
        <v>84</v>
      </c>
      <c r="B85" s="19">
        <v>94</v>
      </c>
      <c r="C85" s="19">
        <v>58</v>
      </c>
      <c r="D85" s="19">
        <v>50</v>
      </c>
      <c r="E85" s="19">
        <v>1064788</v>
      </c>
      <c r="F85" s="19">
        <v>31048</v>
      </c>
      <c r="G85" s="26">
        <f t="shared" si="1"/>
        <v>535.31034482758616</v>
      </c>
    </row>
    <row r="86" spans="1:7" ht="15.75" thickBot="1" x14ac:dyDescent="0.3">
      <c r="A86" s="20">
        <v>85</v>
      </c>
      <c r="B86" s="19">
        <v>94</v>
      </c>
      <c r="C86" s="19">
        <v>59</v>
      </c>
      <c r="D86" s="19">
        <v>50</v>
      </c>
      <c r="E86" s="19">
        <v>1095836</v>
      </c>
      <c r="F86" s="19">
        <v>31570</v>
      </c>
      <c r="G86" s="26">
        <f t="shared" si="1"/>
        <v>535.08474576271192</v>
      </c>
    </row>
    <row r="87" spans="1:7" ht="15.75" thickBot="1" x14ac:dyDescent="0.3">
      <c r="A87" s="20">
        <v>86</v>
      </c>
      <c r="B87" s="19">
        <v>96</v>
      </c>
      <c r="C87" s="19">
        <v>59</v>
      </c>
      <c r="D87" s="19">
        <v>50</v>
      </c>
      <c r="E87" s="19">
        <v>1127406</v>
      </c>
      <c r="F87" s="19">
        <v>32093</v>
      </c>
      <c r="G87" s="26">
        <f t="shared" si="1"/>
        <v>543.94915254237287</v>
      </c>
    </row>
    <row r="88" spans="1:7" ht="15.75" thickBot="1" x14ac:dyDescent="0.3">
      <c r="A88" s="20">
        <v>87</v>
      </c>
      <c r="B88" s="19">
        <v>96</v>
      </c>
      <c r="C88" s="19">
        <v>60</v>
      </c>
      <c r="D88" s="19">
        <v>50</v>
      </c>
      <c r="E88" s="19">
        <v>1159499</v>
      </c>
      <c r="F88" s="19">
        <v>32621</v>
      </c>
      <c r="G88" s="26">
        <f t="shared" si="1"/>
        <v>543.68333333333328</v>
      </c>
    </row>
    <row r="89" spans="1:7" ht="15.75" thickBot="1" x14ac:dyDescent="0.3">
      <c r="A89" s="20">
        <v>88</v>
      </c>
      <c r="B89" s="19">
        <v>98</v>
      </c>
      <c r="C89" s="19">
        <v>60</v>
      </c>
      <c r="D89" s="19">
        <v>50</v>
      </c>
      <c r="E89" s="19">
        <v>1192120</v>
      </c>
      <c r="F89" s="19">
        <v>33149</v>
      </c>
      <c r="G89" s="26">
        <f t="shared" si="1"/>
        <v>552.48333333333335</v>
      </c>
    </row>
    <row r="90" spans="1:7" ht="15.75" thickBot="1" x14ac:dyDescent="0.3">
      <c r="A90" s="20">
        <v>89</v>
      </c>
      <c r="B90" s="19">
        <v>98</v>
      </c>
      <c r="C90" s="19">
        <v>61</v>
      </c>
      <c r="D90" s="19">
        <v>50</v>
      </c>
      <c r="E90" s="19">
        <v>1225269</v>
      </c>
      <c r="F90" s="19">
        <v>33682</v>
      </c>
      <c r="G90" s="26">
        <f t="shared" si="1"/>
        <v>552.1639344262295</v>
      </c>
    </row>
    <row r="91" spans="1:7" ht="15.75" thickBot="1" x14ac:dyDescent="0.3">
      <c r="A91" s="20">
        <v>90</v>
      </c>
      <c r="B91" s="19">
        <v>103</v>
      </c>
      <c r="C91" s="19">
        <v>61</v>
      </c>
      <c r="D91" s="19">
        <v>50</v>
      </c>
      <c r="E91" s="19">
        <v>1258951</v>
      </c>
      <c r="F91" s="19">
        <v>34215</v>
      </c>
      <c r="G91" s="26">
        <f t="shared" si="1"/>
        <v>560.90163934426232</v>
      </c>
    </row>
    <row r="92" spans="1:7" ht="15.75" thickBot="1" x14ac:dyDescent="0.3">
      <c r="A92" s="20">
        <v>91</v>
      </c>
      <c r="B92" s="19">
        <v>103</v>
      </c>
      <c r="C92" s="19">
        <v>62</v>
      </c>
      <c r="D92" s="19">
        <v>50</v>
      </c>
      <c r="E92" s="19">
        <v>1293166</v>
      </c>
      <c r="F92" s="19">
        <v>34752</v>
      </c>
      <c r="G92" s="26">
        <f t="shared" si="1"/>
        <v>560.51612903225805</v>
      </c>
    </row>
    <row r="93" spans="1:7" ht="15.75" thickBot="1" x14ac:dyDescent="0.3">
      <c r="A93" s="20">
        <v>92</v>
      </c>
      <c r="B93" s="19">
        <v>105</v>
      </c>
      <c r="C93" s="19">
        <v>62</v>
      </c>
      <c r="D93" s="19">
        <v>50</v>
      </c>
      <c r="E93" s="19">
        <v>1327918</v>
      </c>
      <c r="F93" s="19">
        <v>35290</v>
      </c>
      <c r="G93" s="26">
        <f t="shared" si="1"/>
        <v>569.19354838709683</v>
      </c>
    </row>
    <row r="94" spans="1:7" ht="15.75" thickBot="1" x14ac:dyDescent="0.3">
      <c r="A94" s="20">
        <v>93</v>
      </c>
      <c r="B94" s="19">
        <v>105</v>
      </c>
      <c r="C94" s="19">
        <v>63</v>
      </c>
      <c r="D94" s="19">
        <v>50</v>
      </c>
      <c r="E94" s="19">
        <v>1363208</v>
      </c>
      <c r="F94" s="19">
        <v>35831</v>
      </c>
      <c r="G94" s="26">
        <f t="shared" si="1"/>
        <v>568.74603174603169</v>
      </c>
    </row>
    <row r="95" spans="1:7" ht="15.75" thickBot="1" x14ac:dyDescent="0.3">
      <c r="A95" s="20">
        <v>94</v>
      </c>
      <c r="B95" s="19">
        <v>107</v>
      </c>
      <c r="C95" s="19">
        <v>63</v>
      </c>
      <c r="D95" s="19">
        <v>50</v>
      </c>
      <c r="E95" s="19">
        <v>1399039</v>
      </c>
      <c r="F95" s="19">
        <v>36375</v>
      </c>
      <c r="G95" s="26">
        <f t="shared" si="1"/>
        <v>577.38095238095241</v>
      </c>
    </row>
    <row r="96" spans="1:7" ht="15.75" thickBot="1" x14ac:dyDescent="0.3">
      <c r="A96" s="20">
        <v>95</v>
      </c>
      <c r="B96" s="19">
        <v>107</v>
      </c>
      <c r="C96" s="19">
        <v>64</v>
      </c>
      <c r="D96" s="19">
        <v>50</v>
      </c>
      <c r="E96" s="19">
        <v>1435414</v>
      </c>
      <c r="F96" s="19">
        <v>36921</v>
      </c>
      <c r="G96" s="26">
        <f t="shared" si="1"/>
        <v>576.890625</v>
      </c>
    </row>
    <row r="97" spans="1:7" ht="15.75" thickBot="1" x14ac:dyDescent="0.3">
      <c r="A97" s="20">
        <v>96</v>
      </c>
      <c r="B97" s="19">
        <v>109</v>
      </c>
      <c r="C97" s="19">
        <v>64</v>
      </c>
      <c r="D97" s="19">
        <v>50</v>
      </c>
      <c r="E97" s="19">
        <v>1472335</v>
      </c>
      <c r="F97" s="19">
        <v>37469</v>
      </c>
      <c r="G97" s="26">
        <f t="shared" si="1"/>
        <v>585.453125</v>
      </c>
    </row>
    <row r="98" spans="1:7" ht="15.75" thickBot="1" x14ac:dyDescent="0.3">
      <c r="A98" s="20">
        <v>97</v>
      </c>
      <c r="B98" s="19">
        <v>109</v>
      </c>
      <c r="C98" s="19">
        <v>65</v>
      </c>
      <c r="D98" s="19">
        <v>50</v>
      </c>
      <c r="E98" s="19">
        <v>1509804</v>
      </c>
      <c r="F98" s="19">
        <v>38019</v>
      </c>
      <c r="G98" s="26">
        <f t="shared" si="1"/>
        <v>584.90769230769229</v>
      </c>
    </row>
    <row r="99" spans="1:7" ht="15.75" thickBot="1" x14ac:dyDescent="0.3">
      <c r="A99" s="20">
        <v>98</v>
      </c>
      <c r="B99" s="19">
        <v>111</v>
      </c>
      <c r="C99" s="19">
        <v>65</v>
      </c>
      <c r="D99" s="19">
        <v>50</v>
      </c>
      <c r="E99" s="19">
        <v>1547823</v>
      </c>
      <c r="F99" s="19">
        <v>38572</v>
      </c>
      <c r="G99" s="26">
        <f t="shared" si="1"/>
        <v>593.4153846153846</v>
      </c>
    </row>
    <row r="100" spans="1:7" ht="15.75" thickBot="1" x14ac:dyDescent="0.3">
      <c r="A100" s="20">
        <v>99</v>
      </c>
      <c r="B100" s="19">
        <v>111</v>
      </c>
      <c r="C100" s="19">
        <v>66</v>
      </c>
      <c r="D100" s="19">
        <v>50</v>
      </c>
      <c r="E100" s="19">
        <v>1586395</v>
      </c>
      <c r="F100" s="19">
        <v>39127</v>
      </c>
      <c r="G100" s="26">
        <f t="shared" si="1"/>
        <v>592.83333333333337</v>
      </c>
    </row>
    <row r="101" spans="1:7" ht="15.75" thickBot="1" x14ac:dyDescent="0.3">
      <c r="A101" s="20">
        <v>100</v>
      </c>
      <c r="B101" s="19">
        <v>116</v>
      </c>
      <c r="C101" s="19">
        <v>66</v>
      </c>
      <c r="D101" s="19">
        <v>50</v>
      </c>
      <c r="E101" s="19">
        <v>1625522</v>
      </c>
      <c r="F101" s="19">
        <v>39684</v>
      </c>
      <c r="G101" s="26">
        <f t="shared" si="1"/>
        <v>601.27272727272725</v>
      </c>
    </row>
    <row r="102" spans="1:7" ht="15.75" thickBot="1" x14ac:dyDescent="0.3">
      <c r="A102" s="20">
        <v>101</v>
      </c>
      <c r="B102" s="19">
        <v>116</v>
      </c>
      <c r="C102" s="19">
        <v>67</v>
      </c>
      <c r="D102" s="19">
        <v>50</v>
      </c>
      <c r="E102" s="19">
        <v>1665206</v>
      </c>
      <c r="F102" s="19">
        <v>40244</v>
      </c>
      <c r="G102" s="26">
        <f t="shared" si="1"/>
        <v>600.6567164179105</v>
      </c>
    </row>
    <row r="103" spans="1:7" ht="15.75" thickBot="1" x14ac:dyDescent="0.3">
      <c r="A103" s="20">
        <v>102</v>
      </c>
      <c r="B103" s="19">
        <v>118</v>
      </c>
      <c r="C103" s="19">
        <v>67</v>
      </c>
      <c r="D103" s="19">
        <v>50</v>
      </c>
      <c r="E103" s="19">
        <v>1705450</v>
      </c>
      <c r="F103" s="19">
        <v>40805</v>
      </c>
      <c r="G103" s="26">
        <f t="shared" si="1"/>
        <v>609.02985074626861</v>
      </c>
    </row>
    <row r="104" spans="1:7" ht="15.75" thickBot="1" x14ac:dyDescent="0.3">
      <c r="A104" s="20">
        <v>103</v>
      </c>
      <c r="B104" s="19">
        <v>118</v>
      </c>
      <c r="C104" s="19">
        <v>68</v>
      </c>
      <c r="D104" s="19">
        <v>50</v>
      </c>
      <c r="E104" s="19">
        <v>1746255</v>
      </c>
      <c r="F104" s="19">
        <v>41370</v>
      </c>
      <c r="G104" s="26">
        <f t="shared" si="1"/>
        <v>608.38235294117646</v>
      </c>
    </row>
    <row r="105" spans="1:7" ht="15.75" thickBot="1" x14ac:dyDescent="0.3">
      <c r="A105" s="20">
        <v>104</v>
      </c>
      <c r="B105" s="19">
        <v>120</v>
      </c>
      <c r="C105" s="19">
        <v>68</v>
      </c>
      <c r="D105" s="19">
        <v>50</v>
      </c>
      <c r="E105" s="19">
        <v>1787625</v>
      </c>
      <c r="F105" s="19">
        <v>41935</v>
      </c>
      <c r="G105" s="26">
        <f t="shared" si="1"/>
        <v>616.69117647058829</v>
      </c>
    </row>
    <row r="106" spans="1:7" ht="15.75" thickBot="1" x14ac:dyDescent="0.3">
      <c r="A106" s="20">
        <v>105</v>
      </c>
      <c r="B106" s="19">
        <v>120</v>
      </c>
      <c r="C106" s="19">
        <v>69</v>
      </c>
      <c r="D106" s="19">
        <v>50</v>
      </c>
      <c r="E106" s="19">
        <v>1829560</v>
      </c>
      <c r="F106" s="19">
        <v>42504</v>
      </c>
      <c r="G106" s="26">
        <f t="shared" si="1"/>
        <v>616</v>
      </c>
    </row>
    <row r="107" spans="1:7" ht="15.75" thickBot="1" x14ac:dyDescent="0.3">
      <c r="A107" s="20">
        <v>106</v>
      </c>
      <c r="B107" s="19">
        <v>122</v>
      </c>
      <c r="C107" s="19">
        <v>69</v>
      </c>
      <c r="D107" s="19">
        <v>50</v>
      </c>
      <c r="E107" s="19">
        <v>1872064</v>
      </c>
      <c r="F107" s="19">
        <v>43072</v>
      </c>
      <c r="G107" s="26">
        <f t="shared" si="1"/>
        <v>624.231884057971</v>
      </c>
    </row>
    <row r="108" spans="1:7" ht="15.75" thickBot="1" x14ac:dyDescent="0.3">
      <c r="A108" s="20">
        <v>107</v>
      </c>
      <c r="B108" s="19">
        <v>122</v>
      </c>
      <c r="C108" s="19">
        <v>70</v>
      </c>
      <c r="D108" s="19">
        <v>50</v>
      </c>
      <c r="E108" s="19">
        <v>1915136</v>
      </c>
      <c r="F108" s="19">
        <v>43647</v>
      </c>
      <c r="G108" s="26">
        <f t="shared" si="1"/>
        <v>623.52857142857147</v>
      </c>
    </row>
    <row r="109" spans="1:7" ht="15.75" thickBot="1" x14ac:dyDescent="0.3">
      <c r="A109" s="20">
        <v>108</v>
      </c>
      <c r="B109" s="19">
        <v>124</v>
      </c>
      <c r="C109" s="19">
        <v>70</v>
      </c>
      <c r="D109" s="19">
        <v>50</v>
      </c>
      <c r="E109" s="19">
        <v>1958783</v>
      </c>
      <c r="F109" s="19">
        <v>44222</v>
      </c>
      <c r="G109" s="26">
        <f t="shared" si="1"/>
        <v>631.74285714285713</v>
      </c>
    </row>
    <row r="110" spans="1:7" ht="15.75" thickBot="1" x14ac:dyDescent="0.3">
      <c r="A110" s="20">
        <v>109</v>
      </c>
      <c r="B110" s="19">
        <v>124</v>
      </c>
      <c r="C110" s="19">
        <v>71</v>
      </c>
      <c r="D110" s="19">
        <v>50</v>
      </c>
      <c r="E110" s="19">
        <v>2003005</v>
      </c>
      <c r="F110" s="19">
        <v>44799</v>
      </c>
      <c r="G110" s="26">
        <f t="shared" si="1"/>
        <v>630.97183098591552</v>
      </c>
    </row>
    <row r="111" spans="1:7" ht="15.75" thickBot="1" x14ac:dyDescent="0.3">
      <c r="A111" s="20">
        <v>110</v>
      </c>
      <c r="B111" s="19">
        <v>126</v>
      </c>
      <c r="C111" s="19">
        <v>71</v>
      </c>
      <c r="D111" s="19">
        <v>50</v>
      </c>
      <c r="E111" s="19">
        <v>2047804</v>
      </c>
      <c r="F111" s="19">
        <v>45377</v>
      </c>
      <c r="G111" s="26">
        <f t="shared" si="1"/>
        <v>639.11267605633805</v>
      </c>
    </row>
    <row r="112" spans="1:7" ht="15.75" thickBot="1" x14ac:dyDescent="0.3">
      <c r="A112" s="20">
        <v>111</v>
      </c>
      <c r="B112" s="19">
        <v>126</v>
      </c>
      <c r="C112" s="19">
        <v>72</v>
      </c>
      <c r="D112" s="19">
        <v>50</v>
      </c>
      <c r="E112" s="19">
        <v>2093181</v>
      </c>
      <c r="F112" s="19">
        <v>45959</v>
      </c>
      <c r="G112" s="26">
        <f t="shared" si="1"/>
        <v>638.31944444444446</v>
      </c>
    </row>
    <row r="113" spans="1:7" ht="15.75" thickBot="1" x14ac:dyDescent="0.3">
      <c r="A113" s="20">
        <v>112</v>
      </c>
      <c r="B113" s="19">
        <v>128</v>
      </c>
      <c r="C113" s="19">
        <v>72</v>
      </c>
      <c r="D113" s="19">
        <v>50</v>
      </c>
      <c r="E113" s="19">
        <v>2139140</v>
      </c>
      <c r="F113" s="19">
        <v>46543</v>
      </c>
      <c r="G113" s="26">
        <f t="shared" si="1"/>
        <v>646.43055555555554</v>
      </c>
    </row>
    <row r="114" spans="1:7" ht="15.75" thickBot="1" x14ac:dyDescent="0.3">
      <c r="A114" s="20">
        <v>113</v>
      </c>
      <c r="B114" s="19">
        <v>128</v>
      </c>
      <c r="C114" s="19">
        <v>73</v>
      </c>
      <c r="D114" s="19">
        <v>50</v>
      </c>
      <c r="E114" s="19">
        <v>2185683</v>
      </c>
      <c r="F114" s="19">
        <v>47127</v>
      </c>
      <c r="G114" s="26">
        <f t="shared" si="1"/>
        <v>645.57534246575347</v>
      </c>
    </row>
    <row r="115" spans="1:7" ht="15.75" thickBot="1" x14ac:dyDescent="0.3">
      <c r="A115" s="20">
        <v>114</v>
      </c>
      <c r="B115" s="19">
        <v>130</v>
      </c>
      <c r="C115" s="19">
        <v>73</v>
      </c>
      <c r="D115" s="19">
        <v>50</v>
      </c>
      <c r="E115" s="19">
        <v>2232810</v>
      </c>
      <c r="F115" s="19">
        <v>47716</v>
      </c>
      <c r="G115" s="26">
        <f t="shared" si="1"/>
        <v>653.64383561643831</v>
      </c>
    </row>
    <row r="116" spans="1:7" ht="15.75" thickBot="1" x14ac:dyDescent="0.3">
      <c r="A116" s="20">
        <v>115</v>
      </c>
      <c r="B116" s="19">
        <v>130</v>
      </c>
      <c r="C116" s="19">
        <v>74</v>
      </c>
      <c r="D116" s="19">
        <v>50</v>
      </c>
      <c r="E116" s="19">
        <v>2280526</v>
      </c>
      <c r="F116" s="19">
        <v>48305</v>
      </c>
      <c r="G116" s="26">
        <f t="shared" si="1"/>
        <v>652.77027027027032</v>
      </c>
    </row>
    <row r="117" spans="1:7" ht="15.75" thickBot="1" x14ac:dyDescent="0.3">
      <c r="A117" s="20">
        <v>116</v>
      </c>
      <c r="B117" s="19">
        <v>132</v>
      </c>
      <c r="C117" s="19">
        <v>74</v>
      </c>
      <c r="D117" s="19">
        <v>50</v>
      </c>
      <c r="E117" s="19">
        <v>2328831</v>
      </c>
      <c r="F117" s="19">
        <v>48896</v>
      </c>
      <c r="G117" s="26">
        <f t="shared" si="1"/>
        <v>660.75675675675677</v>
      </c>
    </row>
    <row r="118" spans="1:7" ht="15.75" thickBot="1" x14ac:dyDescent="0.3">
      <c r="A118" s="20">
        <v>117</v>
      </c>
      <c r="B118" s="19">
        <v>132</v>
      </c>
      <c r="C118" s="19">
        <v>75</v>
      </c>
      <c r="D118" s="19">
        <v>50</v>
      </c>
      <c r="E118" s="19">
        <v>2377727</v>
      </c>
      <c r="F118" s="19">
        <v>49490</v>
      </c>
      <c r="G118" s="26">
        <f t="shared" si="1"/>
        <v>659.86666666666667</v>
      </c>
    </row>
    <row r="119" spans="1:7" ht="15.75" thickBot="1" x14ac:dyDescent="0.3">
      <c r="A119" s="20">
        <v>118</v>
      </c>
      <c r="B119" s="19">
        <v>134</v>
      </c>
      <c r="C119" s="19">
        <v>75</v>
      </c>
      <c r="D119" s="19">
        <v>50</v>
      </c>
      <c r="E119" s="19">
        <v>2427217</v>
      </c>
      <c r="F119" s="19">
        <v>50086</v>
      </c>
      <c r="G119" s="26">
        <f t="shared" si="1"/>
        <v>667.81333333333339</v>
      </c>
    </row>
    <row r="120" spans="1:7" ht="15.75" thickBot="1" x14ac:dyDescent="0.3">
      <c r="A120" s="20">
        <v>119</v>
      </c>
      <c r="B120" s="19">
        <v>134</v>
      </c>
      <c r="C120" s="19">
        <v>76</v>
      </c>
      <c r="D120" s="19">
        <v>50</v>
      </c>
      <c r="E120" s="19">
        <v>2477303</v>
      </c>
      <c r="F120" s="19">
        <v>50684</v>
      </c>
      <c r="G120" s="26">
        <f t="shared" si="1"/>
        <v>666.89473684210532</v>
      </c>
    </row>
    <row r="121" spans="1:7" ht="15.75" thickBot="1" x14ac:dyDescent="0.3">
      <c r="A121" s="20">
        <v>120</v>
      </c>
      <c r="B121" s="19">
        <v>136</v>
      </c>
      <c r="C121" s="19">
        <v>76</v>
      </c>
      <c r="D121" s="19">
        <v>50</v>
      </c>
      <c r="E121" s="19">
        <v>2527987</v>
      </c>
      <c r="F121" s="19">
        <v>51283</v>
      </c>
      <c r="G121" s="26">
        <f t="shared" si="1"/>
        <v>674.77631578947364</v>
      </c>
    </row>
    <row r="122" spans="1:7" ht="15.75" thickBot="1" x14ac:dyDescent="0.3">
      <c r="A122" s="20">
        <v>121</v>
      </c>
      <c r="B122" s="19">
        <v>136</v>
      </c>
      <c r="C122" s="19">
        <v>77</v>
      </c>
      <c r="D122" s="19">
        <v>50</v>
      </c>
      <c r="E122" s="19">
        <v>2579270</v>
      </c>
      <c r="F122" s="19">
        <v>51886</v>
      </c>
      <c r="G122" s="26">
        <f t="shared" si="1"/>
        <v>673.84415584415581</v>
      </c>
    </row>
    <row r="123" spans="1:7" ht="15.75" thickBot="1" x14ac:dyDescent="0.3">
      <c r="A123" s="20">
        <v>122</v>
      </c>
      <c r="B123" s="19">
        <v>138</v>
      </c>
      <c r="C123" s="19">
        <v>77</v>
      </c>
      <c r="D123" s="19">
        <v>50</v>
      </c>
      <c r="E123" s="19">
        <v>2631156</v>
      </c>
      <c r="F123" s="19">
        <v>52489</v>
      </c>
      <c r="G123" s="26">
        <f t="shared" si="1"/>
        <v>681.67532467532465</v>
      </c>
    </row>
    <row r="124" spans="1:7" ht="15.75" thickBot="1" x14ac:dyDescent="0.3">
      <c r="A124" s="20">
        <v>123</v>
      </c>
      <c r="B124" s="19">
        <v>138</v>
      </c>
      <c r="C124" s="19">
        <v>78</v>
      </c>
      <c r="D124" s="19">
        <v>50</v>
      </c>
      <c r="E124" s="19">
        <v>2683645</v>
      </c>
      <c r="F124" s="19">
        <v>53095</v>
      </c>
      <c r="G124" s="26">
        <f t="shared" si="1"/>
        <v>680.70512820512818</v>
      </c>
    </row>
    <row r="125" spans="1:7" ht="15.75" thickBot="1" x14ac:dyDescent="0.3">
      <c r="A125" s="20">
        <v>124</v>
      </c>
      <c r="B125" s="19">
        <v>140</v>
      </c>
      <c r="C125" s="19">
        <v>78</v>
      </c>
      <c r="D125" s="19">
        <v>50</v>
      </c>
      <c r="E125" s="19">
        <v>2736740</v>
      </c>
      <c r="F125" s="19">
        <v>53702</v>
      </c>
      <c r="G125" s="26">
        <f t="shared" si="1"/>
        <v>688.48717948717945</v>
      </c>
    </row>
    <row r="126" spans="1:7" ht="15.75" thickBot="1" x14ac:dyDescent="0.3">
      <c r="A126" s="20">
        <v>125</v>
      </c>
      <c r="B126" s="19">
        <v>140</v>
      </c>
      <c r="C126" s="19">
        <v>79</v>
      </c>
      <c r="D126" s="19">
        <v>50</v>
      </c>
      <c r="E126" s="19">
        <v>2790442</v>
      </c>
      <c r="F126" s="19">
        <v>54313</v>
      </c>
      <c r="G126" s="26">
        <f t="shared" si="1"/>
        <v>687.50632911392404</v>
      </c>
    </row>
    <row r="127" spans="1:7" ht="15.75" thickBot="1" x14ac:dyDescent="0.3">
      <c r="A127" s="20">
        <v>126</v>
      </c>
      <c r="B127" s="19">
        <v>142</v>
      </c>
      <c r="C127" s="19">
        <v>79</v>
      </c>
      <c r="D127" s="19">
        <v>50</v>
      </c>
      <c r="E127" s="19">
        <v>2844755</v>
      </c>
      <c r="F127" s="19">
        <v>54924</v>
      </c>
      <c r="G127" s="26">
        <f t="shared" si="1"/>
        <v>695.24050632911394</v>
      </c>
    </row>
    <row r="128" spans="1:7" ht="15.75" thickBot="1" x14ac:dyDescent="0.3">
      <c r="A128" s="20">
        <v>127</v>
      </c>
      <c r="B128" s="19">
        <v>142</v>
      </c>
      <c r="C128" s="19">
        <v>80</v>
      </c>
      <c r="D128" s="19">
        <v>50</v>
      </c>
      <c r="E128" s="19">
        <v>2899679</v>
      </c>
      <c r="F128" s="19">
        <v>55537</v>
      </c>
      <c r="G128" s="26">
        <f t="shared" si="1"/>
        <v>694.21249999999998</v>
      </c>
    </row>
    <row r="129" spans="1:7" ht="15.75" thickBot="1" x14ac:dyDescent="0.3">
      <c r="A129" s="20">
        <v>128</v>
      </c>
      <c r="B129" s="19">
        <v>144</v>
      </c>
      <c r="C129" s="19">
        <v>80</v>
      </c>
      <c r="D129" s="19">
        <v>50</v>
      </c>
      <c r="E129" s="19">
        <v>2955216</v>
      </c>
      <c r="F129" s="19">
        <v>56154</v>
      </c>
      <c r="G129" s="26">
        <f t="shared" si="1"/>
        <v>701.92499999999995</v>
      </c>
    </row>
    <row r="130" spans="1:7" ht="15.75" thickBot="1" x14ac:dyDescent="0.3">
      <c r="A130" s="20">
        <v>129</v>
      </c>
      <c r="B130" s="19">
        <v>144</v>
      </c>
      <c r="C130" s="19">
        <v>81</v>
      </c>
      <c r="D130" s="19">
        <v>50</v>
      </c>
      <c r="E130" s="19">
        <v>3011370</v>
      </c>
      <c r="F130" s="19">
        <v>56771</v>
      </c>
      <c r="G130" s="26">
        <f t="shared" si="1"/>
        <v>700.87654320987656</v>
      </c>
    </row>
    <row r="131" spans="1:7" ht="15.75" thickBot="1" x14ac:dyDescent="0.3">
      <c r="A131" s="20">
        <v>130</v>
      </c>
      <c r="B131" s="19">
        <v>146</v>
      </c>
      <c r="C131" s="19">
        <v>81</v>
      </c>
      <c r="D131" s="19">
        <v>50</v>
      </c>
      <c r="E131" s="19">
        <v>3068141</v>
      </c>
      <c r="F131" s="19">
        <v>57390</v>
      </c>
      <c r="G131" s="26">
        <f t="shared" ref="G131:G194" si="2">F131/C131</f>
        <v>708.51851851851848</v>
      </c>
    </row>
    <row r="132" spans="1:7" ht="15.75" thickBot="1" x14ac:dyDescent="0.3">
      <c r="A132" s="20">
        <v>131</v>
      </c>
      <c r="B132" s="19">
        <v>146</v>
      </c>
      <c r="C132" s="19">
        <v>82</v>
      </c>
      <c r="D132" s="19">
        <v>50</v>
      </c>
      <c r="E132" s="19">
        <v>3125531</v>
      </c>
      <c r="F132" s="19">
        <v>58012</v>
      </c>
      <c r="G132" s="26">
        <f t="shared" si="2"/>
        <v>707.46341463414637</v>
      </c>
    </row>
    <row r="133" spans="1:7" ht="15.75" thickBot="1" x14ac:dyDescent="0.3">
      <c r="A133" s="20">
        <v>132</v>
      </c>
      <c r="B133" s="19">
        <v>148</v>
      </c>
      <c r="C133" s="19">
        <v>82</v>
      </c>
      <c r="D133" s="19">
        <v>50</v>
      </c>
      <c r="E133" s="19">
        <v>3183543</v>
      </c>
      <c r="F133" s="19">
        <v>58635</v>
      </c>
      <c r="G133" s="26">
        <f t="shared" si="2"/>
        <v>715.06097560975604</v>
      </c>
    </row>
    <row r="134" spans="1:7" ht="15.75" thickBot="1" x14ac:dyDescent="0.3">
      <c r="A134" s="20">
        <v>133</v>
      </c>
      <c r="B134" s="19">
        <v>148</v>
      </c>
      <c r="C134" s="19">
        <v>83</v>
      </c>
      <c r="D134" s="19">
        <v>50</v>
      </c>
      <c r="E134" s="19">
        <v>3242178</v>
      </c>
      <c r="F134" s="19">
        <v>59260</v>
      </c>
      <c r="G134" s="26">
        <f t="shared" si="2"/>
        <v>713.97590361445782</v>
      </c>
    </row>
    <row r="135" spans="1:7" ht="15.75" thickBot="1" x14ac:dyDescent="0.3">
      <c r="A135" s="20">
        <v>134</v>
      </c>
      <c r="B135" s="19">
        <v>150</v>
      </c>
      <c r="C135" s="19">
        <v>83</v>
      </c>
      <c r="D135" s="19">
        <v>50</v>
      </c>
      <c r="E135" s="19">
        <v>3301438</v>
      </c>
      <c r="F135" s="19">
        <v>59887</v>
      </c>
      <c r="G135" s="26">
        <f t="shared" si="2"/>
        <v>721.53012048192772</v>
      </c>
    </row>
    <row r="136" spans="1:7" ht="15.75" thickBot="1" x14ac:dyDescent="0.3">
      <c r="A136" s="20">
        <v>135</v>
      </c>
      <c r="B136" s="19">
        <v>150</v>
      </c>
      <c r="C136" s="19">
        <v>84</v>
      </c>
      <c r="D136" s="19">
        <v>50</v>
      </c>
      <c r="E136" s="19">
        <v>3361325</v>
      </c>
      <c r="F136" s="19">
        <v>60522</v>
      </c>
      <c r="G136" s="26">
        <f t="shared" si="2"/>
        <v>720.5</v>
      </c>
    </row>
    <row r="137" spans="1:7" ht="15.75" thickBot="1" x14ac:dyDescent="0.3">
      <c r="A137" s="20">
        <v>136</v>
      </c>
      <c r="B137" s="19">
        <v>152</v>
      </c>
      <c r="C137" s="19">
        <v>84</v>
      </c>
      <c r="D137" s="19">
        <v>50</v>
      </c>
      <c r="E137" s="19">
        <v>3421847</v>
      </c>
      <c r="F137" s="19">
        <v>61147</v>
      </c>
      <c r="G137" s="26">
        <f t="shared" si="2"/>
        <v>727.94047619047615</v>
      </c>
    </row>
    <row r="138" spans="1:7" ht="15.75" thickBot="1" x14ac:dyDescent="0.3">
      <c r="A138" s="20">
        <v>137</v>
      </c>
      <c r="B138" s="19">
        <v>152</v>
      </c>
      <c r="C138" s="19">
        <v>85</v>
      </c>
      <c r="D138" s="19">
        <v>50</v>
      </c>
      <c r="E138" s="19">
        <v>3482994</v>
      </c>
      <c r="F138" s="19">
        <v>61780</v>
      </c>
      <c r="G138" s="26">
        <f t="shared" si="2"/>
        <v>726.82352941176475</v>
      </c>
    </row>
    <row r="139" spans="1:7" ht="15.75" thickBot="1" x14ac:dyDescent="0.3">
      <c r="A139" s="20">
        <v>138</v>
      </c>
      <c r="B139" s="19">
        <v>154</v>
      </c>
      <c r="C139" s="19">
        <v>85</v>
      </c>
      <c r="D139" s="19">
        <v>50</v>
      </c>
      <c r="E139" s="19">
        <v>3544774</v>
      </c>
      <c r="F139" s="19">
        <v>62414</v>
      </c>
      <c r="G139" s="26">
        <f t="shared" si="2"/>
        <v>734.28235294117644</v>
      </c>
    </row>
    <row r="140" spans="1:7" ht="15.75" thickBot="1" x14ac:dyDescent="0.3">
      <c r="A140" s="20">
        <v>139</v>
      </c>
      <c r="B140" s="19">
        <v>154</v>
      </c>
      <c r="C140" s="19">
        <v>86</v>
      </c>
      <c r="D140" s="19">
        <v>50</v>
      </c>
      <c r="E140" s="19">
        <v>3607188</v>
      </c>
      <c r="F140" s="19">
        <v>63051</v>
      </c>
      <c r="G140" s="26">
        <f t="shared" si="2"/>
        <v>733.15116279069764</v>
      </c>
    </row>
    <row r="141" spans="1:7" ht="15.75" thickBot="1" x14ac:dyDescent="0.3">
      <c r="A141" s="20">
        <v>140</v>
      </c>
      <c r="B141" s="19">
        <v>156</v>
      </c>
      <c r="C141" s="19">
        <v>86</v>
      </c>
      <c r="D141" s="19">
        <v>50</v>
      </c>
      <c r="E141" s="19">
        <v>3670239</v>
      </c>
      <c r="F141" s="19">
        <v>63689</v>
      </c>
      <c r="G141" s="26">
        <f t="shared" si="2"/>
        <v>740.56976744186045</v>
      </c>
    </row>
    <row r="142" spans="1:7" ht="15.75" thickBot="1" x14ac:dyDescent="0.3">
      <c r="A142" s="20">
        <v>141</v>
      </c>
      <c r="B142" s="19">
        <v>156</v>
      </c>
      <c r="C142" s="19">
        <v>87</v>
      </c>
      <c r="D142" s="19">
        <v>50</v>
      </c>
      <c r="E142" s="19">
        <v>3733928</v>
      </c>
      <c r="F142" s="19">
        <v>64329</v>
      </c>
      <c r="G142" s="26">
        <f t="shared" si="2"/>
        <v>739.41379310344826</v>
      </c>
    </row>
    <row r="143" spans="1:7" ht="15.75" thickBot="1" x14ac:dyDescent="0.3">
      <c r="A143" s="20">
        <v>142</v>
      </c>
      <c r="B143" s="19">
        <v>158</v>
      </c>
      <c r="C143" s="19">
        <v>87</v>
      </c>
      <c r="D143" s="19">
        <v>50</v>
      </c>
      <c r="E143" s="19">
        <v>3798257</v>
      </c>
      <c r="F143" s="19">
        <v>64971</v>
      </c>
      <c r="G143" s="26">
        <f t="shared" si="2"/>
        <v>746.79310344827582</v>
      </c>
    </row>
    <row r="144" spans="1:7" ht="15.75" thickBot="1" x14ac:dyDescent="0.3">
      <c r="A144" s="20">
        <v>143</v>
      </c>
      <c r="B144" s="19">
        <v>158</v>
      </c>
      <c r="C144" s="19">
        <v>88</v>
      </c>
      <c r="D144" s="19">
        <v>50</v>
      </c>
      <c r="E144" s="19">
        <v>3863228</v>
      </c>
      <c r="F144" s="19">
        <v>65615</v>
      </c>
      <c r="G144" s="26">
        <f t="shared" si="2"/>
        <v>745.625</v>
      </c>
    </row>
    <row r="145" spans="1:7" ht="15.75" thickBot="1" x14ac:dyDescent="0.3">
      <c r="A145" s="20">
        <v>144</v>
      </c>
      <c r="B145" s="19">
        <v>160</v>
      </c>
      <c r="C145" s="19">
        <v>88</v>
      </c>
      <c r="D145" s="19">
        <v>50</v>
      </c>
      <c r="E145" s="19">
        <v>3928843</v>
      </c>
      <c r="F145" s="19">
        <v>66260</v>
      </c>
      <c r="G145" s="26">
        <f t="shared" si="2"/>
        <v>752.9545454545455</v>
      </c>
    </row>
    <row r="146" spans="1:7" ht="15.75" thickBot="1" x14ac:dyDescent="0.3">
      <c r="A146" s="20">
        <v>145</v>
      </c>
      <c r="B146" s="19">
        <v>160</v>
      </c>
      <c r="C146" s="19">
        <v>89</v>
      </c>
      <c r="D146" s="19">
        <v>50</v>
      </c>
      <c r="E146" s="19">
        <v>3995103</v>
      </c>
      <c r="F146" s="19">
        <v>66897</v>
      </c>
      <c r="G146" s="26">
        <f t="shared" si="2"/>
        <v>751.65168539325839</v>
      </c>
    </row>
    <row r="147" spans="1:7" ht="15.75" thickBot="1" x14ac:dyDescent="0.3">
      <c r="A147" s="20">
        <v>146</v>
      </c>
      <c r="B147" s="19">
        <v>162</v>
      </c>
      <c r="C147" s="19">
        <v>89</v>
      </c>
      <c r="D147" s="19">
        <v>50</v>
      </c>
      <c r="E147" s="19">
        <v>4062000</v>
      </c>
      <c r="F147" s="19">
        <v>67557</v>
      </c>
      <c r="G147" s="26">
        <f t="shared" si="2"/>
        <v>759.06741573033707</v>
      </c>
    </row>
    <row r="148" spans="1:7" ht="15.75" thickBot="1" x14ac:dyDescent="0.3">
      <c r="A148" s="20">
        <v>147</v>
      </c>
      <c r="B148" s="19">
        <v>162</v>
      </c>
      <c r="C148" s="19">
        <v>90</v>
      </c>
      <c r="D148" s="19">
        <v>50</v>
      </c>
      <c r="E148" s="19">
        <v>4129557</v>
      </c>
      <c r="F148" s="19">
        <v>68208</v>
      </c>
      <c r="G148" s="26">
        <f t="shared" si="2"/>
        <v>757.86666666666667</v>
      </c>
    </row>
    <row r="149" spans="1:7" ht="15.75" thickBot="1" x14ac:dyDescent="0.3">
      <c r="A149" s="20">
        <v>148</v>
      </c>
      <c r="B149" s="19">
        <v>164</v>
      </c>
      <c r="C149" s="19">
        <v>90</v>
      </c>
      <c r="D149" s="19">
        <v>50</v>
      </c>
      <c r="E149" s="19">
        <v>4197765</v>
      </c>
      <c r="F149" s="19">
        <v>68867</v>
      </c>
      <c r="G149" s="26">
        <f t="shared" si="2"/>
        <v>765.18888888888887</v>
      </c>
    </row>
    <row r="150" spans="1:7" ht="15.75" thickBot="1" x14ac:dyDescent="0.3">
      <c r="A150" s="20">
        <v>149</v>
      </c>
      <c r="B150" s="19">
        <v>164</v>
      </c>
      <c r="C150" s="19">
        <v>91</v>
      </c>
      <c r="D150" s="19">
        <v>50</v>
      </c>
      <c r="E150" s="19">
        <v>4266632</v>
      </c>
      <c r="F150" s="19">
        <v>69515</v>
      </c>
      <c r="G150" s="26">
        <f t="shared" si="2"/>
        <v>763.90109890109886</v>
      </c>
    </row>
    <row r="151" spans="1:7" ht="15.75" thickBot="1" x14ac:dyDescent="0.3">
      <c r="A151" s="20">
        <v>150</v>
      </c>
      <c r="B151" s="19">
        <v>166</v>
      </c>
      <c r="C151" s="19">
        <v>91</v>
      </c>
      <c r="D151" s="19">
        <v>50</v>
      </c>
      <c r="E151" s="19">
        <v>4336147</v>
      </c>
      <c r="F151" s="19">
        <v>70171</v>
      </c>
      <c r="G151" s="26">
        <f t="shared" si="2"/>
        <v>771.1098901098901</v>
      </c>
    </row>
    <row r="152" spans="1:7" ht="15.75" thickBot="1" x14ac:dyDescent="0.3">
      <c r="A152" s="20">
        <v>151</v>
      </c>
      <c r="B152" s="19">
        <v>166</v>
      </c>
      <c r="C152" s="19">
        <v>92</v>
      </c>
      <c r="D152" s="19">
        <v>50</v>
      </c>
      <c r="E152" s="19">
        <v>4406318</v>
      </c>
      <c r="F152" s="19">
        <v>70829</v>
      </c>
      <c r="G152" s="26">
        <f t="shared" si="2"/>
        <v>769.88043478260875</v>
      </c>
    </row>
    <row r="153" spans="1:7" ht="15.75" thickBot="1" x14ac:dyDescent="0.3">
      <c r="A153" s="20">
        <v>152</v>
      </c>
      <c r="B153" s="19">
        <v>168</v>
      </c>
      <c r="C153" s="19">
        <v>92</v>
      </c>
      <c r="D153" s="19">
        <v>50</v>
      </c>
      <c r="E153" s="19">
        <v>4477147</v>
      </c>
      <c r="F153" s="19">
        <v>71488</v>
      </c>
      <c r="G153" s="26">
        <f t="shared" si="2"/>
        <v>777.04347826086962</v>
      </c>
    </row>
    <row r="154" spans="1:7" ht="15.75" thickBot="1" x14ac:dyDescent="0.3">
      <c r="A154" s="20">
        <v>153</v>
      </c>
      <c r="B154" s="19">
        <v>168</v>
      </c>
      <c r="C154" s="19">
        <v>93</v>
      </c>
      <c r="D154" s="19">
        <v>50</v>
      </c>
      <c r="E154" s="19">
        <v>4548635</v>
      </c>
      <c r="F154" s="19">
        <v>72150</v>
      </c>
      <c r="G154" s="26">
        <f t="shared" si="2"/>
        <v>775.80645161290317</v>
      </c>
    </row>
    <row r="155" spans="1:7" ht="15.75" thickBot="1" x14ac:dyDescent="0.3">
      <c r="A155" s="20">
        <v>154</v>
      </c>
      <c r="B155" s="19">
        <v>170</v>
      </c>
      <c r="C155" s="19">
        <v>93</v>
      </c>
      <c r="D155" s="19">
        <v>50</v>
      </c>
      <c r="E155" s="19">
        <v>4620785</v>
      </c>
      <c r="F155" s="19">
        <v>72814</v>
      </c>
      <c r="G155" s="26">
        <f t="shared" si="2"/>
        <v>782.94623655913983</v>
      </c>
    </row>
    <row r="156" spans="1:7" ht="15.75" thickBot="1" x14ac:dyDescent="0.3">
      <c r="A156" s="20">
        <v>155</v>
      </c>
      <c r="B156" s="19">
        <v>170</v>
      </c>
      <c r="C156" s="19">
        <v>94</v>
      </c>
      <c r="D156" s="19">
        <v>50</v>
      </c>
      <c r="E156" s="19">
        <v>4693599</v>
      </c>
      <c r="F156" s="19">
        <v>73478</v>
      </c>
      <c r="G156" s="26">
        <f t="shared" si="2"/>
        <v>781.68085106382978</v>
      </c>
    </row>
    <row r="157" spans="1:7" ht="15.75" thickBot="1" x14ac:dyDescent="0.3">
      <c r="A157" s="20">
        <v>156</v>
      </c>
      <c r="B157" s="19">
        <v>172</v>
      </c>
      <c r="C157" s="19">
        <v>94</v>
      </c>
      <c r="D157" s="19">
        <v>50</v>
      </c>
      <c r="E157" s="19">
        <v>4767077</v>
      </c>
      <c r="F157" s="19">
        <v>74145</v>
      </c>
      <c r="G157" s="26">
        <f t="shared" si="2"/>
        <v>788.77659574468089</v>
      </c>
    </row>
    <row r="158" spans="1:7" ht="15.75" thickBot="1" x14ac:dyDescent="0.3">
      <c r="A158" s="20">
        <v>157</v>
      </c>
      <c r="B158" s="19">
        <v>172</v>
      </c>
      <c r="C158" s="19">
        <v>95</v>
      </c>
      <c r="D158" s="19">
        <v>50</v>
      </c>
      <c r="E158" s="19">
        <v>4841222</v>
      </c>
      <c r="F158" s="19">
        <v>74814</v>
      </c>
      <c r="G158" s="26">
        <f t="shared" si="2"/>
        <v>787.51578947368421</v>
      </c>
    </row>
    <row r="159" spans="1:7" ht="15.75" thickBot="1" x14ac:dyDescent="0.3">
      <c r="A159" s="20">
        <v>158</v>
      </c>
      <c r="B159" s="19">
        <v>174</v>
      </c>
      <c r="C159" s="19">
        <v>95</v>
      </c>
      <c r="D159" s="19">
        <v>50</v>
      </c>
      <c r="E159" s="19">
        <v>4916036</v>
      </c>
      <c r="F159" s="19">
        <v>75796</v>
      </c>
      <c r="G159" s="26">
        <f t="shared" si="2"/>
        <v>797.85263157894735</v>
      </c>
    </row>
    <row r="160" spans="1:7" ht="15.75" thickBot="1" x14ac:dyDescent="0.3">
      <c r="A160" s="20">
        <v>159</v>
      </c>
      <c r="B160" s="19">
        <v>174</v>
      </c>
      <c r="C160" s="19">
        <v>96</v>
      </c>
      <c r="D160" s="19">
        <v>50</v>
      </c>
      <c r="E160" s="19">
        <v>4991832</v>
      </c>
      <c r="F160" s="19">
        <v>76826</v>
      </c>
      <c r="G160" s="26">
        <f t="shared" si="2"/>
        <v>800.27083333333337</v>
      </c>
    </row>
    <row r="161" spans="1:7" ht="15.75" thickBot="1" x14ac:dyDescent="0.3">
      <c r="A161" s="20">
        <v>160</v>
      </c>
      <c r="B161" s="19">
        <v>176</v>
      </c>
      <c r="C161" s="19">
        <v>96</v>
      </c>
      <c r="D161" s="19">
        <v>50</v>
      </c>
      <c r="E161" s="19">
        <v>5068658</v>
      </c>
      <c r="F161" s="19">
        <v>75845</v>
      </c>
      <c r="G161" s="26">
        <f t="shared" si="2"/>
        <v>790.05208333333337</v>
      </c>
    </row>
    <row r="162" spans="1:7" ht="15.75" thickBot="1" x14ac:dyDescent="0.3">
      <c r="A162" s="20">
        <v>161</v>
      </c>
      <c r="B162" s="19">
        <v>176</v>
      </c>
      <c r="C162" s="19">
        <v>97</v>
      </c>
      <c r="D162" s="19">
        <v>50</v>
      </c>
      <c r="E162" s="19">
        <v>5144503</v>
      </c>
      <c r="F162" s="19">
        <v>77504</v>
      </c>
      <c r="G162" s="26">
        <f t="shared" si="2"/>
        <v>799.01030927835052</v>
      </c>
    </row>
    <row r="163" spans="1:7" ht="15.75" thickBot="1" x14ac:dyDescent="0.3">
      <c r="A163" s="20">
        <v>162</v>
      </c>
      <c r="B163" s="19">
        <v>178</v>
      </c>
      <c r="C163" s="19">
        <v>97</v>
      </c>
      <c r="D163" s="19">
        <v>50</v>
      </c>
      <c r="E163" s="19">
        <v>5222007</v>
      </c>
      <c r="F163" s="19">
        <v>78181</v>
      </c>
      <c r="G163" s="26">
        <f t="shared" si="2"/>
        <v>805.98969072164948</v>
      </c>
    </row>
    <row r="164" spans="1:7" ht="15.75" thickBot="1" x14ac:dyDescent="0.3">
      <c r="A164" s="20">
        <v>163</v>
      </c>
      <c r="B164" s="19">
        <v>178</v>
      </c>
      <c r="C164" s="19">
        <v>98</v>
      </c>
      <c r="D164" s="19">
        <v>50</v>
      </c>
      <c r="E164" s="19">
        <v>5300188</v>
      </c>
      <c r="F164" s="19">
        <v>78860</v>
      </c>
      <c r="G164" s="26">
        <f t="shared" si="2"/>
        <v>804.69387755102036</v>
      </c>
    </row>
    <row r="165" spans="1:7" ht="15.75" thickBot="1" x14ac:dyDescent="0.3">
      <c r="A165" s="20">
        <v>164</v>
      </c>
      <c r="B165" s="19">
        <v>180</v>
      </c>
      <c r="C165" s="19">
        <v>98</v>
      </c>
      <c r="D165" s="19">
        <v>50</v>
      </c>
      <c r="E165" s="19">
        <v>5379048</v>
      </c>
      <c r="F165" s="19">
        <v>83909</v>
      </c>
      <c r="G165" s="26">
        <f t="shared" si="2"/>
        <v>856.21428571428567</v>
      </c>
    </row>
    <row r="166" spans="1:7" ht="15.75" thickBot="1" x14ac:dyDescent="0.3">
      <c r="A166" s="20">
        <v>165</v>
      </c>
      <c r="B166" s="19">
        <v>180</v>
      </c>
      <c r="C166" s="19">
        <v>99</v>
      </c>
      <c r="D166" s="19">
        <v>50</v>
      </c>
      <c r="E166" s="19">
        <v>5462957</v>
      </c>
      <c r="F166" s="19">
        <v>75852</v>
      </c>
      <c r="G166" s="26">
        <f t="shared" si="2"/>
        <v>766.18181818181813</v>
      </c>
    </row>
    <row r="167" spans="1:7" ht="15.75" thickBot="1" x14ac:dyDescent="0.3">
      <c r="A167" s="20">
        <v>166</v>
      </c>
      <c r="B167" s="19">
        <v>182</v>
      </c>
      <c r="C167" s="19">
        <v>99</v>
      </c>
      <c r="D167" s="19">
        <v>50</v>
      </c>
      <c r="E167" s="19">
        <v>5538809</v>
      </c>
      <c r="F167" s="19">
        <v>80905</v>
      </c>
      <c r="G167" s="26">
        <f t="shared" si="2"/>
        <v>817.22222222222217</v>
      </c>
    </row>
    <row r="168" spans="1:7" ht="15.75" thickBot="1" x14ac:dyDescent="0.3">
      <c r="A168" s="20">
        <v>167</v>
      </c>
      <c r="B168" s="19">
        <v>182</v>
      </c>
      <c r="C168" s="19">
        <v>100</v>
      </c>
      <c r="D168" s="19">
        <v>50</v>
      </c>
      <c r="E168" s="19">
        <v>5619714</v>
      </c>
      <c r="F168" s="19">
        <v>81591</v>
      </c>
      <c r="G168" s="26">
        <f t="shared" si="2"/>
        <v>815.91</v>
      </c>
    </row>
    <row r="169" spans="1:7" ht="15.75" thickBot="1" x14ac:dyDescent="0.3">
      <c r="A169" s="20">
        <v>168</v>
      </c>
      <c r="B169" s="19">
        <v>184</v>
      </c>
      <c r="C169" s="19">
        <v>100</v>
      </c>
      <c r="D169" s="19">
        <v>50</v>
      </c>
      <c r="E169" s="19">
        <v>5701305</v>
      </c>
      <c r="F169" s="19">
        <v>82277</v>
      </c>
      <c r="G169" s="26">
        <f t="shared" si="2"/>
        <v>822.77</v>
      </c>
    </row>
    <row r="170" spans="1:7" ht="15.75" thickBot="1" x14ac:dyDescent="0.3">
      <c r="A170" s="20">
        <v>169</v>
      </c>
      <c r="B170" s="19">
        <v>184</v>
      </c>
      <c r="C170" s="19">
        <v>101</v>
      </c>
      <c r="D170" s="19">
        <v>50</v>
      </c>
      <c r="E170" s="19">
        <v>5783582</v>
      </c>
      <c r="F170" s="19">
        <v>82966</v>
      </c>
      <c r="G170" s="26">
        <f t="shared" si="2"/>
        <v>821.44554455445541</v>
      </c>
    </row>
    <row r="171" spans="1:7" ht="15.75" thickBot="1" x14ac:dyDescent="0.3">
      <c r="A171" s="20">
        <v>170</v>
      </c>
      <c r="B171" s="19">
        <v>186</v>
      </c>
      <c r="C171" s="19">
        <v>101</v>
      </c>
      <c r="D171" s="19">
        <v>50</v>
      </c>
      <c r="E171" s="19">
        <v>5866548</v>
      </c>
      <c r="F171" s="19">
        <v>83655</v>
      </c>
      <c r="G171" s="26">
        <f t="shared" si="2"/>
        <v>828.26732673267327</v>
      </c>
    </row>
    <row r="172" spans="1:7" ht="15.75" thickBot="1" x14ac:dyDescent="0.3">
      <c r="A172" s="20">
        <v>171</v>
      </c>
      <c r="B172" s="19">
        <v>186</v>
      </c>
      <c r="C172" s="19">
        <v>102</v>
      </c>
      <c r="D172" s="19">
        <v>50</v>
      </c>
      <c r="E172" s="19">
        <v>5950203</v>
      </c>
      <c r="F172" s="19">
        <v>84348</v>
      </c>
      <c r="G172" s="26">
        <f t="shared" si="2"/>
        <v>826.94117647058829</v>
      </c>
    </row>
    <row r="173" spans="1:7" ht="15.75" thickBot="1" x14ac:dyDescent="0.3">
      <c r="A173" s="20">
        <v>172</v>
      </c>
      <c r="B173" s="19">
        <v>188</v>
      </c>
      <c r="C173" s="19">
        <v>102</v>
      </c>
      <c r="D173" s="19">
        <v>50</v>
      </c>
      <c r="E173" s="19">
        <v>6034551</v>
      </c>
      <c r="F173" s="19">
        <v>85041</v>
      </c>
      <c r="G173" s="26">
        <f t="shared" si="2"/>
        <v>833.73529411764707</v>
      </c>
    </row>
    <row r="174" spans="1:7" ht="15.75" thickBot="1" x14ac:dyDescent="0.3">
      <c r="A174" s="20">
        <v>173</v>
      </c>
      <c r="B174" s="19">
        <v>188</v>
      </c>
      <c r="C174" s="19">
        <v>103</v>
      </c>
      <c r="D174" s="19">
        <v>50</v>
      </c>
      <c r="E174" s="19">
        <v>6119592</v>
      </c>
      <c r="F174" s="19">
        <v>85736</v>
      </c>
      <c r="G174" s="26">
        <f t="shared" si="2"/>
        <v>832.38834951456306</v>
      </c>
    </row>
    <row r="175" spans="1:7" ht="15.75" thickBot="1" x14ac:dyDescent="0.3">
      <c r="A175" s="20">
        <v>174</v>
      </c>
      <c r="B175" s="19">
        <v>190</v>
      </c>
      <c r="C175" s="19">
        <v>103</v>
      </c>
      <c r="D175" s="19">
        <v>50</v>
      </c>
      <c r="E175" s="19">
        <v>6205328</v>
      </c>
      <c r="F175" s="19">
        <v>86433</v>
      </c>
      <c r="G175" s="26">
        <f t="shared" si="2"/>
        <v>839.15533980582529</v>
      </c>
    </row>
    <row r="176" spans="1:7" ht="15.75" thickBot="1" x14ac:dyDescent="0.3">
      <c r="A176" s="20">
        <v>175</v>
      </c>
      <c r="B176" s="19">
        <v>190</v>
      </c>
      <c r="C176" s="19">
        <v>104</v>
      </c>
      <c r="D176" s="19">
        <v>50</v>
      </c>
      <c r="E176" s="19">
        <v>6291761</v>
      </c>
      <c r="F176" s="19">
        <v>87131</v>
      </c>
      <c r="G176" s="26">
        <f t="shared" si="2"/>
        <v>837.79807692307691</v>
      </c>
    </row>
    <row r="177" spans="1:7" ht="15.75" thickBot="1" x14ac:dyDescent="0.3">
      <c r="A177" s="20">
        <v>176</v>
      </c>
      <c r="B177" s="19">
        <v>192</v>
      </c>
      <c r="C177" s="19">
        <v>104</v>
      </c>
      <c r="D177" s="19">
        <v>50</v>
      </c>
      <c r="E177" s="19">
        <v>6378892</v>
      </c>
      <c r="F177" s="19">
        <v>87830</v>
      </c>
      <c r="G177" s="26">
        <f t="shared" si="2"/>
        <v>844.51923076923072</v>
      </c>
    </row>
    <row r="178" spans="1:7" ht="15.75" thickBot="1" x14ac:dyDescent="0.3">
      <c r="A178" s="20">
        <v>177</v>
      </c>
      <c r="B178" s="19">
        <v>192</v>
      </c>
      <c r="C178" s="19">
        <v>105</v>
      </c>
      <c r="D178" s="19">
        <v>50</v>
      </c>
      <c r="E178" s="19">
        <v>6466722</v>
      </c>
      <c r="F178" s="19">
        <v>88533</v>
      </c>
      <c r="G178" s="26">
        <f t="shared" si="2"/>
        <v>843.17142857142858</v>
      </c>
    </row>
    <row r="179" spans="1:7" ht="15.75" thickBot="1" x14ac:dyDescent="0.3">
      <c r="A179" s="20">
        <v>178</v>
      </c>
      <c r="B179" s="19">
        <v>194</v>
      </c>
      <c r="C179" s="19">
        <v>105</v>
      </c>
      <c r="D179" s="19">
        <v>50</v>
      </c>
      <c r="E179" s="19">
        <v>6555255</v>
      </c>
      <c r="F179" s="19">
        <v>89235</v>
      </c>
      <c r="G179" s="26">
        <f t="shared" si="2"/>
        <v>849.85714285714289</v>
      </c>
    </row>
    <row r="180" spans="1:7" ht="15.75" thickBot="1" x14ac:dyDescent="0.3">
      <c r="A180" s="20">
        <v>179</v>
      </c>
      <c r="B180" s="19">
        <v>194</v>
      </c>
      <c r="C180" s="19">
        <v>106</v>
      </c>
      <c r="D180" s="19">
        <v>50</v>
      </c>
      <c r="E180" s="19">
        <v>6644490</v>
      </c>
      <c r="F180" s="19">
        <v>89940</v>
      </c>
      <c r="G180" s="26">
        <f t="shared" si="2"/>
        <v>848.4905660377359</v>
      </c>
    </row>
    <row r="181" spans="1:7" ht="15.75" thickBot="1" x14ac:dyDescent="0.3">
      <c r="A181" s="20">
        <v>180</v>
      </c>
      <c r="B181" s="19">
        <v>196</v>
      </c>
      <c r="C181" s="19">
        <v>106</v>
      </c>
      <c r="D181" s="19">
        <v>50</v>
      </c>
      <c r="E181" s="19">
        <v>6734430</v>
      </c>
      <c r="F181" s="19">
        <v>90645</v>
      </c>
      <c r="G181" s="26">
        <f t="shared" si="2"/>
        <v>855.14150943396226</v>
      </c>
    </row>
    <row r="182" spans="1:7" ht="15.75" thickBot="1" x14ac:dyDescent="0.3">
      <c r="A182" s="20">
        <v>181</v>
      </c>
      <c r="B182" s="19">
        <v>196</v>
      </c>
      <c r="C182" s="19">
        <v>107</v>
      </c>
      <c r="D182" s="19">
        <v>50</v>
      </c>
      <c r="E182" s="19">
        <v>6825075</v>
      </c>
      <c r="F182" s="19">
        <v>91354</v>
      </c>
      <c r="G182" s="26">
        <f t="shared" si="2"/>
        <v>853.77570093457939</v>
      </c>
    </row>
    <row r="183" spans="1:7" ht="15.75" thickBot="1" x14ac:dyDescent="0.3">
      <c r="A183" s="20">
        <v>182</v>
      </c>
      <c r="B183" s="19">
        <v>198</v>
      </c>
      <c r="C183" s="19">
        <v>107</v>
      </c>
      <c r="D183" s="19">
        <v>50</v>
      </c>
      <c r="E183" s="19">
        <v>6916429</v>
      </c>
      <c r="F183" s="19">
        <v>92063</v>
      </c>
      <c r="G183" s="26">
        <f t="shared" si="2"/>
        <v>860.40186915887853</v>
      </c>
    </row>
    <row r="184" spans="1:7" ht="15.75" thickBot="1" x14ac:dyDescent="0.3">
      <c r="A184" s="20">
        <v>183</v>
      </c>
      <c r="B184" s="19">
        <v>198</v>
      </c>
      <c r="C184" s="19">
        <v>108</v>
      </c>
      <c r="D184" s="19">
        <v>50</v>
      </c>
      <c r="E184" s="19">
        <v>7008492</v>
      </c>
      <c r="F184" s="19">
        <v>92774</v>
      </c>
      <c r="G184" s="26">
        <f t="shared" si="2"/>
        <v>859.01851851851848</v>
      </c>
    </row>
    <row r="185" spans="1:7" ht="15.75" thickBot="1" x14ac:dyDescent="0.3">
      <c r="A185" s="20">
        <v>184</v>
      </c>
      <c r="B185" s="19">
        <v>200</v>
      </c>
      <c r="C185" s="19">
        <v>108</v>
      </c>
      <c r="D185" s="19">
        <v>50</v>
      </c>
      <c r="E185" s="19">
        <v>7101266</v>
      </c>
      <c r="F185" s="19">
        <v>93687</v>
      </c>
      <c r="G185" s="26">
        <f t="shared" si="2"/>
        <v>867.47222222222217</v>
      </c>
    </row>
    <row r="186" spans="1:7" ht="15.75" thickBot="1" x14ac:dyDescent="0.3">
      <c r="A186" s="20">
        <v>185</v>
      </c>
      <c r="B186" s="19">
        <v>200</v>
      </c>
      <c r="C186" s="19">
        <v>109</v>
      </c>
      <c r="D186" s="19">
        <v>50</v>
      </c>
      <c r="E186" s="19">
        <v>7194953</v>
      </c>
      <c r="F186" s="19">
        <v>94000</v>
      </c>
      <c r="G186" s="26">
        <f t="shared" si="2"/>
        <v>862.38532110091739</v>
      </c>
    </row>
    <row r="187" spans="1:7" ht="15.75" thickBot="1" x14ac:dyDescent="0.3">
      <c r="A187" s="20">
        <v>186</v>
      </c>
      <c r="B187" s="19">
        <v>202</v>
      </c>
      <c r="C187" s="19">
        <v>109</v>
      </c>
      <c r="D187" s="19">
        <v>50</v>
      </c>
      <c r="E187" s="19">
        <v>7288953</v>
      </c>
      <c r="F187" s="19">
        <v>94916</v>
      </c>
      <c r="G187" s="26">
        <f t="shared" si="2"/>
        <v>870.78899082568807</v>
      </c>
    </row>
    <row r="188" spans="1:7" ht="15.75" thickBot="1" x14ac:dyDescent="0.3">
      <c r="A188" s="20">
        <v>187</v>
      </c>
      <c r="B188" s="19">
        <v>202</v>
      </c>
      <c r="C188" s="19">
        <v>110</v>
      </c>
      <c r="D188" s="19">
        <v>50</v>
      </c>
      <c r="E188" s="19">
        <v>7383869</v>
      </c>
      <c r="F188" s="19">
        <v>95633</v>
      </c>
      <c r="G188" s="26">
        <f t="shared" si="2"/>
        <v>869.39090909090908</v>
      </c>
    </row>
    <row r="189" spans="1:7" ht="15.75" thickBot="1" x14ac:dyDescent="0.3">
      <c r="A189" s="20">
        <v>188</v>
      </c>
      <c r="B189" s="19">
        <v>204</v>
      </c>
      <c r="C189" s="19">
        <v>110</v>
      </c>
      <c r="D189" s="19">
        <v>50</v>
      </c>
      <c r="E189" s="19">
        <v>7479502</v>
      </c>
      <c r="F189" s="19">
        <v>96352</v>
      </c>
      <c r="G189" s="26">
        <f t="shared" si="2"/>
        <v>875.92727272727268</v>
      </c>
    </row>
    <row r="190" spans="1:7" ht="15.75" thickBot="1" x14ac:dyDescent="0.3">
      <c r="A190" s="20">
        <v>189</v>
      </c>
      <c r="B190" s="19">
        <v>204</v>
      </c>
      <c r="C190" s="19">
        <v>111</v>
      </c>
      <c r="D190" s="19">
        <v>50</v>
      </c>
      <c r="E190" s="19">
        <v>7575854</v>
      </c>
      <c r="F190" s="19">
        <v>97072</v>
      </c>
      <c r="G190" s="26">
        <f t="shared" si="2"/>
        <v>874.52252252252254</v>
      </c>
    </row>
    <row r="191" spans="1:7" ht="15.75" thickBot="1" x14ac:dyDescent="0.3">
      <c r="A191" s="20">
        <v>190</v>
      </c>
      <c r="B191" s="19">
        <v>206</v>
      </c>
      <c r="C191" s="19">
        <v>111</v>
      </c>
      <c r="D191" s="19">
        <v>50</v>
      </c>
      <c r="E191" s="19">
        <v>7672926</v>
      </c>
      <c r="F191" s="19">
        <v>97794</v>
      </c>
      <c r="G191" s="26">
        <f t="shared" si="2"/>
        <v>881.02702702702697</v>
      </c>
    </row>
    <row r="192" spans="1:7" ht="15.75" thickBot="1" x14ac:dyDescent="0.3">
      <c r="A192" s="20">
        <v>191</v>
      </c>
      <c r="B192" s="19">
        <v>206</v>
      </c>
      <c r="C192" s="19">
        <v>112</v>
      </c>
      <c r="D192" s="19">
        <v>50</v>
      </c>
      <c r="E192" s="19">
        <v>7770720</v>
      </c>
      <c r="F192" s="19">
        <v>98517</v>
      </c>
      <c r="G192" s="26">
        <f t="shared" si="2"/>
        <v>879.61607142857144</v>
      </c>
    </row>
    <row r="193" spans="1:7" ht="15.75" thickBot="1" x14ac:dyDescent="0.3">
      <c r="A193" s="20">
        <v>192</v>
      </c>
      <c r="B193" s="19">
        <v>208</v>
      </c>
      <c r="C193" s="19">
        <v>112</v>
      </c>
      <c r="D193" s="19">
        <v>50</v>
      </c>
      <c r="E193" s="19">
        <v>7869237</v>
      </c>
      <c r="F193" s="19">
        <v>99242</v>
      </c>
      <c r="G193" s="26">
        <f t="shared" si="2"/>
        <v>886.08928571428567</v>
      </c>
    </row>
    <row r="194" spans="1:7" ht="15.75" thickBot="1" x14ac:dyDescent="0.3">
      <c r="A194" s="20">
        <v>193</v>
      </c>
      <c r="B194" s="19">
        <v>208</v>
      </c>
      <c r="C194" s="19">
        <v>113</v>
      </c>
      <c r="D194" s="19">
        <v>50</v>
      </c>
      <c r="E194" s="19">
        <v>7968479</v>
      </c>
      <c r="F194" s="19">
        <v>99968</v>
      </c>
      <c r="G194" s="26">
        <f t="shared" si="2"/>
        <v>884.67256637168146</v>
      </c>
    </row>
    <row r="195" spans="1:7" ht="15.75" thickBot="1" x14ac:dyDescent="0.3">
      <c r="A195" s="20">
        <v>194</v>
      </c>
      <c r="B195" s="19">
        <v>210</v>
      </c>
      <c r="C195" s="19">
        <v>113</v>
      </c>
      <c r="D195" s="19">
        <v>50</v>
      </c>
      <c r="E195" s="19">
        <v>8068447</v>
      </c>
      <c r="F195" s="19">
        <v>100695</v>
      </c>
      <c r="G195" s="26">
        <f t="shared" ref="G195:G258" si="3">F195/C195</f>
        <v>891.10619469026551</v>
      </c>
    </row>
    <row r="196" spans="1:7" ht="15.75" thickBot="1" x14ac:dyDescent="0.3">
      <c r="A196" s="20">
        <v>195</v>
      </c>
      <c r="B196" s="19">
        <v>210</v>
      </c>
      <c r="C196" s="19">
        <v>114</v>
      </c>
      <c r="D196" s="19">
        <v>50</v>
      </c>
      <c r="E196" s="19">
        <v>8169142</v>
      </c>
      <c r="F196" s="19">
        <v>101425</v>
      </c>
      <c r="G196" s="26">
        <f t="shared" si="3"/>
        <v>889.69298245614038</v>
      </c>
    </row>
    <row r="197" spans="1:7" ht="15.75" thickBot="1" x14ac:dyDescent="0.3">
      <c r="A197" s="20">
        <v>196</v>
      </c>
      <c r="B197" s="19">
        <v>212</v>
      </c>
      <c r="C197" s="19">
        <v>114</v>
      </c>
      <c r="D197" s="19">
        <v>50</v>
      </c>
      <c r="E197" s="19">
        <v>8270567</v>
      </c>
      <c r="F197" s="19">
        <v>102156</v>
      </c>
      <c r="G197" s="26">
        <f t="shared" si="3"/>
        <v>896.10526315789468</v>
      </c>
    </row>
    <row r="198" spans="1:7" ht="15.75" thickBot="1" x14ac:dyDescent="0.3">
      <c r="A198" s="20">
        <v>197</v>
      </c>
      <c r="B198" s="19">
        <v>212</v>
      </c>
      <c r="C198" s="19">
        <v>115</v>
      </c>
      <c r="D198" s="19">
        <v>50</v>
      </c>
      <c r="E198" s="19">
        <v>8372723</v>
      </c>
      <c r="F198" s="19">
        <v>102888</v>
      </c>
      <c r="G198" s="26">
        <f t="shared" si="3"/>
        <v>894.67826086956518</v>
      </c>
    </row>
    <row r="199" spans="1:7" ht="15.75" thickBot="1" x14ac:dyDescent="0.3">
      <c r="A199" s="20">
        <v>198</v>
      </c>
      <c r="B199" s="19">
        <v>214</v>
      </c>
      <c r="C199" s="19">
        <v>115</v>
      </c>
      <c r="D199" s="19">
        <v>50</v>
      </c>
      <c r="E199" s="19">
        <v>8475611</v>
      </c>
      <c r="F199" s="19">
        <v>103622</v>
      </c>
      <c r="G199" s="26">
        <f t="shared" si="3"/>
        <v>901.06086956521744</v>
      </c>
    </row>
    <row r="200" spans="1:7" ht="15.75" thickBot="1" x14ac:dyDescent="0.3">
      <c r="A200" s="20">
        <v>199</v>
      </c>
      <c r="B200" s="19">
        <v>214</v>
      </c>
      <c r="C200" s="19">
        <v>116</v>
      </c>
      <c r="D200" s="19">
        <v>50</v>
      </c>
      <c r="E200" s="19">
        <v>8579233</v>
      </c>
      <c r="F200" s="19">
        <v>104357</v>
      </c>
      <c r="G200" s="26">
        <f t="shared" si="3"/>
        <v>899.62931034482756</v>
      </c>
    </row>
    <row r="201" spans="1:7" ht="15.75" thickBot="1" x14ac:dyDescent="0.3">
      <c r="A201" s="20">
        <v>200</v>
      </c>
      <c r="B201" s="19">
        <v>216</v>
      </c>
      <c r="C201" s="19">
        <v>116</v>
      </c>
      <c r="D201" s="19">
        <v>50</v>
      </c>
      <c r="E201" s="19">
        <v>8683590</v>
      </c>
      <c r="F201" s="19">
        <v>105094</v>
      </c>
      <c r="G201" s="26">
        <f t="shared" si="3"/>
        <v>905.98275862068965</v>
      </c>
    </row>
    <row r="202" spans="1:7" ht="15.75" thickBot="1" x14ac:dyDescent="0.3">
      <c r="A202" s="20">
        <v>201</v>
      </c>
      <c r="B202" s="19">
        <v>216</v>
      </c>
      <c r="C202" s="19">
        <v>117</v>
      </c>
      <c r="D202" s="19">
        <v>50</v>
      </c>
      <c r="E202" s="19">
        <v>8788684</v>
      </c>
      <c r="F202" s="19">
        <v>105833</v>
      </c>
      <c r="G202" s="26">
        <f t="shared" si="3"/>
        <v>904.55555555555554</v>
      </c>
    </row>
    <row r="203" spans="1:7" ht="15.75" thickBot="1" x14ac:dyDescent="0.3">
      <c r="A203" s="20">
        <v>202</v>
      </c>
      <c r="B203" s="19">
        <v>218</v>
      </c>
      <c r="C203" s="19">
        <v>117</v>
      </c>
      <c r="D203" s="19">
        <v>50</v>
      </c>
      <c r="E203" s="19">
        <v>8894517</v>
      </c>
      <c r="F203" s="19">
        <v>106571</v>
      </c>
      <c r="G203" s="26">
        <f t="shared" si="3"/>
        <v>910.86324786324781</v>
      </c>
    </row>
    <row r="204" spans="1:7" ht="15.75" thickBot="1" x14ac:dyDescent="0.3">
      <c r="A204" s="20">
        <v>203</v>
      </c>
      <c r="B204" s="19">
        <v>218</v>
      </c>
      <c r="C204" s="19">
        <v>118</v>
      </c>
      <c r="D204" s="19">
        <v>50</v>
      </c>
      <c r="E204" s="19">
        <v>9001088</v>
      </c>
      <c r="F204" s="19">
        <v>107313</v>
      </c>
      <c r="G204" s="26">
        <f t="shared" si="3"/>
        <v>909.43220338983053</v>
      </c>
    </row>
    <row r="205" spans="1:7" ht="15.75" thickBot="1" x14ac:dyDescent="0.3">
      <c r="A205" s="20">
        <v>204</v>
      </c>
      <c r="B205" s="19">
        <v>220</v>
      </c>
      <c r="C205" s="19">
        <v>118</v>
      </c>
      <c r="D205" s="19">
        <v>50</v>
      </c>
      <c r="E205" s="19">
        <v>9108401</v>
      </c>
      <c r="F205" s="19">
        <v>108056</v>
      </c>
      <c r="G205" s="26">
        <f t="shared" si="3"/>
        <v>915.72881355932202</v>
      </c>
    </row>
    <row r="206" spans="1:7" ht="15.75" thickBot="1" x14ac:dyDescent="0.3">
      <c r="A206" s="20">
        <v>205</v>
      </c>
      <c r="B206" s="19">
        <v>220</v>
      </c>
      <c r="C206" s="19">
        <v>119</v>
      </c>
      <c r="D206" s="19">
        <v>50</v>
      </c>
      <c r="E206" s="19">
        <v>9216457</v>
      </c>
      <c r="F206" s="19">
        <v>108800</v>
      </c>
      <c r="G206" s="26">
        <f t="shared" si="3"/>
        <v>914.28571428571433</v>
      </c>
    </row>
    <row r="207" spans="1:7" ht="15.75" thickBot="1" x14ac:dyDescent="0.3">
      <c r="A207" s="20">
        <v>206</v>
      </c>
      <c r="B207" s="19">
        <v>222</v>
      </c>
      <c r="C207" s="19">
        <v>119</v>
      </c>
      <c r="D207" s="19">
        <v>50</v>
      </c>
      <c r="E207" s="19">
        <v>9325257</v>
      </c>
      <c r="F207" s="19">
        <v>109545</v>
      </c>
      <c r="G207" s="26">
        <f t="shared" si="3"/>
        <v>920.54621848739498</v>
      </c>
    </row>
    <row r="208" spans="1:7" ht="15.75" thickBot="1" x14ac:dyDescent="0.3">
      <c r="A208" s="20">
        <v>207</v>
      </c>
      <c r="B208" s="19">
        <v>222</v>
      </c>
      <c r="C208" s="19">
        <v>120</v>
      </c>
      <c r="D208" s="19">
        <v>50</v>
      </c>
      <c r="E208" s="19">
        <v>9434802</v>
      </c>
      <c r="F208" s="19">
        <v>110293</v>
      </c>
      <c r="G208" s="26">
        <f t="shared" si="3"/>
        <v>919.10833333333335</v>
      </c>
    </row>
    <row r="209" spans="1:7" ht="15.75" thickBot="1" x14ac:dyDescent="0.3">
      <c r="A209" s="20">
        <v>208</v>
      </c>
      <c r="B209" s="19">
        <v>224</v>
      </c>
      <c r="C209" s="19">
        <v>120</v>
      </c>
      <c r="D209" s="19">
        <v>50</v>
      </c>
      <c r="E209" s="19">
        <v>9545095</v>
      </c>
      <c r="F209" s="19">
        <v>111041</v>
      </c>
      <c r="G209" s="26">
        <f t="shared" si="3"/>
        <v>925.3416666666667</v>
      </c>
    </row>
    <row r="210" spans="1:7" ht="15.75" thickBot="1" x14ac:dyDescent="0.3">
      <c r="A210" s="20">
        <v>209</v>
      </c>
      <c r="B210" s="19">
        <v>224</v>
      </c>
      <c r="C210" s="19">
        <v>121</v>
      </c>
      <c r="D210" s="19">
        <v>50</v>
      </c>
      <c r="E210" s="19">
        <v>9656136</v>
      </c>
      <c r="F210" s="19">
        <v>111790</v>
      </c>
      <c r="G210" s="26">
        <f t="shared" si="3"/>
        <v>923.88429752066111</v>
      </c>
    </row>
    <row r="211" spans="1:7" ht="15.75" thickBot="1" x14ac:dyDescent="0.3">
      <c r="A211" s="20">
        <v>210</v>
      </c>
      <c r="B211" s="19">
        <v>226</v>
      </c>
      <c r="C211" s="19">
        <v>121</v>
      </c>
      <c r="D211" s="19">
        <v>50</v>
      </c>
      <c r="E211" s="19">
        <v>9767926</v>
      </c>
      <c r="F211" s="19">
        <v>112542</v>
      </c>
      <c r="G211" s="26">
        <f t="shared" si="3"/>
        <v>930.09917355371897</v>
      </c>
    </row>
    <row r="212" spans="1:7" ht="15.75" thickBot="1" x14ac:dyDescent="0.3">
      <c r="A212" s="20">
        <v>211</v>
      </c>
      <c r="B212" s="19">
        <v>226</v>
      </c>
      <c r="C212" s="19">
        <v>122</v>
      </c>
      <c r="D212" s="19">
        <v>50</v>
      </c>
      <c r="E212" s="19">
        <v>9880468</v>
      </c>
      <c r="F212" s="19">
        <v>113295</v>
      </c>
      <c r="G212" s="26">
        <f t="shared" si="3"/>
        <v>928.64754098360652</v>
      </c>
    </row>
    <row r="213" spans="1:7" ht="15.75" thickBot="1" x14ac:dyDescent="0.3">
      <c r="A213" s="20">
        <v>212</v>
      </c>
      <c r="B213" s="19">
        <v>228</v>
      </c>
      <c r="C213" s="19">
        <v>122</v>
      </c>
      <c r="D213" s="19">
        <v>50</v>
      </c>
      <c r="E213" s="19">
        <v>9993763</v>
      </c>
      <c r="F213" s="19">
        <v>114049</v>
      </c>
      <c r="G213" s="26">
        <f t="shared" si="3"/>
        <v>934.82786885245901</v>
      </c>
    </row>
    <row r="214" spans="1:7" ht="15.75" thickBot="1" x14ac:dyDescent="0.3">
      <c r="A214" s="20">
        <v>213</v>
      </c>
      <c r="B214" s="19">
        <v>228</v>
      </c>
      <c r="C214" s="19">
        <v>123</v>
      </c>
      <c r="D214" s="19">
        <v>50</v>
      </c>
      <c r="E214" s="19">
        <v>10107812</v>
      </c>
      <c r="F214" s="19">
        <v>114805</v>
      </c>
      <c r="G214" s="26">
        <f t="shared" si="3"/>
        <v>933.3739837398374</v>
      </c>
    </row>
    <row r="215" spans="1:7" ht="15.75" thickBot="1" x14ac:dyDescent="0.3">
      <c r="A215" s="20">
        <v>214</v>
      </c>
      <c r="B215" s="19">
        <v>230</v>
      </c>
      <c r="C215" s="19">
        <v>123</v>
      </c>
      <c r="D215" s="19">
        <v>50</v>
      </c>
      <c r="E215" s="19">
        <v>10222617</v>
      </c>
      <c r="F215" s="19">
        <v>115562</v>
      </c>
      <c r="G215" s="26">
        <f t="shared" si="3"/>
        <v>939.52845528455282</v>
      </c>
    </row>
    <row r="216" spans="1:7" ht="15.75" thickBot="1" x14ac:dyDescent="0.3">
      <c r="A216" s="20">
        <v>215</v>
      </c>
      <c r="B216" s="19">
        <v>230</v>
      </c>
      <c r="C216" s="19">
        <v>124</v>
      </c>
      <c r="D216" s="19">
        <v>50</v>
      </c>
      <c r="E216" s="19">
        <v>10338179</v>
      </c>
      <c r="F216" s="19">
        <v>116320</v>
      </c>
      <c r="G216" s="26">
        <f t="shared" si="3"/>
        <v>938.06451612903231</v>
      </c>
    </row>
    <row r="217" spans="1:7" ht="15.75" thickBot="1" x14ac:dyDescent="0.3">
      <c r="A217" s="20">
        <v>216</v>
      </c>
      <c r="B217" s="19">
        <v>232</v>
      </c>
      <c r="C217" s="19">
        <v>124</v>
      </c>
      <c r="D217" s="19">
        <v>50</v>
      </c>
      <c r="E217" s="19">
        <v>10454499</v>
      </c>
      <c r="F217" s="19">
        <v>117080</v>
      </c>
      <c r="G217" s="26">
        <f t="shared" si="3"/>
        <v>944.19354838709683</v>
      </c>
    </row>
    <row r="218" spans="1:7" ht="15.75" thickBot="1" x14ac:dyDescent="0.3">
      <c r="A218" s="20">
        <v>217</v>
      </c>
      <c r="B218" s="19">
        <v>232</v>
      </c>
      <c r="C218" s="19">
        <v>125</v>
      </c>
      <c r="D218" s="19">
        <v>50</v>
      </c>
      <c r="E218" s="19">
        <v>10571579</v>
      </c>
      <c r="F218" s="19">
        <v>117842</v>
      </c>
      <c r="G218" s="26">
        <f t="shared" si="3"/>
        <v>942.73599999999999</v>
      </c>
    </row>
    <row r="219" spans="1:7" ht="15.75" thickBot="1" x14ac:dyDescent="0.3">
      <c r="A219" s="20">
        <v>218</v>
      </c>
      <c r="B219" s="19">
        <v>234</v>
      </c>
      <c r="C219" s="19">
        <v>125</v>
      </c>
      <c r="D219" s="19">
        <v>50</v>
      </c>
      <c r="E219" s="19">
        <v>10689421</v>
      </c>
      <c r="F219" s="19">
        <v>118604</v>
      </c>
      <c r="G219" s="26">
        <f t="shared" si="3"/>
        <v>948.83199999999999</v>
      </c>
    </row>
    <row r="220" spans="1:7" ht="15.75" thickBot="1" x14ac:dyDescent="0.3">
      <c r="A220" s="20">
        <v>219</v>
      </c>
      <c r="B220" s="19">
        <v>234</v>
      </c>
      <c r="C220" s="19">
        <v>126</v>
      </c>
      <c r="D220" s="19">
        <v>50</v>
      </c>
      <c r="E220" s="19">
        <v>10808025</v>
      </c>
      <c r="F220" s="19">
        <v>119368</v>
      </c>
      <c r="G220" s="26">
        <f t="shared" si="3"/>
        <v>947.3650793650794</v>
      </c>
    </row>
    <row r="221" spans="1:7" ht="15.75" thickBot="1" x14ac:dyDescent="0.3">
      <c r="A221" s="20">
        <v>220</v>
      </c>
      <c r="B221" s="19">
        <v>236</v>
      </c>
      <c r="C221" s="19">
        <v>126</v>
      </c>
      <c r="D221" s="19">
        <v>50</v>
      </c>
      <c r="E221" s="19">
        <v>10927393</v>
      </c>
      <c r="F221" s="19">
        <v>120134</v>
      </c>
      <c r="G221" s="26">
        <f t="shared" si="3"/>
        <v>953.44444444444446</v>
      </c>
    </row>
    <row r="222" spans="1:7" ht="15.75" thickBot="1" x14ac:dyDescent="0.3">
      <c r="A222" s="20">
        <v>221</v>
      </c>
      <c r="B222" s="19">
        <v>236</v>
      </c>
      <c r="C222" s="19">
        <v>127</v>
      </c>
      <c r="D222" s="19">
        <v>50</v>
      </c>
      <c r="E222" s="19">
        <v>11047527</v>
      </c>
      <c r="F222" s="19">
        <v>120901</v>
      </c>
      <c r="G222" s="26">
        <f t="shared" si="3"/>
        <v>951.97637795275591</v>
      </c>
    </row>
    <row r="223" spans="1:7" ht="15.75" thickBot="1" x14ac:dyDescent="0.3">
      <c r="A223" s="20">
        <v>222</v>
      </c>
      <c r="B223" s="19">
        <v>238</v>
      </c>
      <c r="C223" s="19">
        <v>127</v>
      </c>
      <c r="D223" s="19">
        <v>50</v>
      </c>
      <c r="E223" s="19">
        <v>11168428</v>
      </c>
      <c r="F223" s="19">
        <v>121669</v>
      </c>
      <c r="G223" s="26">
        <f t="shared" si="3"/>
        <v>958.02362204724409</v>
      </c>
    </row>
    <row r="224" spans="1:7" ht="15.75" thickBot="1" x14ac:dyDescent="0.3">
      <c r="A224" s="20">
        <v>223</v>
      </c>
      <c r="B224" s="19">
        <v>238</v>
      </c>
      <c r="C224" s="19">
        <v>128</v>
      </c>
      <c r="D224" s="19">
        <v>50</v>
      </c>
      <c r="E224" s="19">
        <v>11290097</v>
      </c>
      <c r="F224" s="19">
        <v>122439</v>
      </c>
      <c r="G224" s="26">
        <f t="shared" si="3"/>
        <v>956.5546875</v>
      </c>
    </row>
    <row r="225" spans="1:7" ht="15.75" thickBot="1" x14ac:dyDescent="0.3">
      <c r="A225" s="20">
        <v>224</v>
      </c>
      <c r="B225" s="19">
        <v>240</v>
      </c>
      <c r="C225" s="19">
        <v>128</v>
      </c>
      <c r="D225" s="19">
        <v>50</v>
      </c>
      <c r="E225" s="19">
        <v>11412536</v>
      </c>
      <c r="F225" s="19">
        <v>123210</v>
      </c>
      <c r="G225" s="26">
        <f t="shared" si="3"/>
        <v>962.578125</v>
      </c>
    </row>
    <row r="226" spans="1:7" ht="15.75" thickBot="1" x14ac:dyDescent="0.3">
      <c r="A226" s="20">
        <v>225</v>
      </c>
      <c r="B226" s="19">
        <v>240</v>
      </c>
      <c r="C226" s="19">
        <v>129</v>
      </c>
      <c r="D226" s="19">
        <v>50</v>
      </c>
      <c r="E226" s="19">
        <v>11535746</v>
      </c>
      <c r="F226" s="19">
        <v>123982</v>
      </c>
      <c r="G226" s="26">
        <f t="shared" si="3"/>
        <v>961.10077519379843</v>
      </c>
    </row>
    <row r="227" spans="1:7" ht="15.75" thickBot="1" x14ac:dyDescent="0.3">
      <c r="A227" s="20">
        <v>226</v>
      </c>
      <c r="B227" s="19">
        <v>242</v>
      </c>
      <c r="C227" s="19">
        <v>129</v>
      </c>
      <c r="D227" s="19">
        <v>50</v>
      </c>
      <c r="E227" s="19">
        <v>11659728</v>
      </c>
      <c r="F227" s="19">
        <v>124756</v>
      </c>
      <c r="G227" s="26">
        <f t="shared" si="3"/>
        <v>967.10077519379843</v>
      </c>
    </row>
    <row r="228" spans="1:7" ht="15.75" thickBot="1" x14ac:dyDescent="0.3">
      <c r="A228" s="20">
        <v>227</v>
      </c>
      <c r="B228" s="19">
        <v>242</v>
      </c>
      <c r="C228" s="19">
        <v>130</v>
      </c>
      <c r="D228" s="19">
        <v>50</v>
      </c>
      <c r="E228" s="19">
        <v>11784484</v>
      </c>
      <c r="F228" s="19">
        <v>125532</v>
      </c>
      <c r="G228" s="26">
        <f t="shared" si="3"/>
        <v>965.63076923076926</v>
      </c>
    </row>
    <row r="229" spans="1:7" ht="15.75" thickBot="1" x14ac:dyDescent="0.3">
      <c r="A229" s="20">
        <v>228</v>
      </c>
      <c r="B229" s="19">
        <v>244</v>
      </c>
      <c r="C229" s="19">
        <v>130</v>
      </c>
      <c r="D229" s="19">
        <v>50</v>
      </c>
      <c r="E229" s="19">
        <v>11910016</v>
      </c>
      <c r="F229" s="19">
        <v>126308</v>
      </c>
      <c r="G229" s="26">
        <f t="shared" si="3"/>
        <v>971.6</v>
      </c>
    </row>
    <row r="230" spans="1:7" ht="15.75" thickBot="1" x14ac:dyDescent="0.3">
      <c r="A230" s="20">
        <v>229</v>
      </c>
      <c r="B230" s="19">
        <v>244</v>
      </c>
      <c r="C230" s="19">
        <v>131</v>
      </c>
      <c r="D230" s="19">
        <v>50</v>
      </c>
      <c r="E230" s="19">
        <v>12036324</v>
      </c>
      <c r="F230" s="19">
        <v>127085</v>
      </c>
      <c r="G230" s="26">
        <f t="shared" si="3"/>
        <v>970.1145038167939</v>
      </c>
    </row>
    <row r="231" spans="1:7" ht="15.75" thickBot="1" x14ac:dyDescent="0.3">
      <c r="A231" s="20">
        <v>230</v>
      </c>
      <c r="B231" s="19">
        <v>246</v>
      </c>
      <c r="C231" s="19">
        <v>131</v>
      </c>
      <c r="D231" s="19">
        <v>50</v>
      </c>
      <c r="E231" s="19">
        <v>12163409</v>
      </c>
      <c r="F231" s="19">
        <v>127866</v>
      </c>
      <c r="G231" s="26">
        <f t="shared" si="3"/>
        <v>976.07633587786256</v>
      </c>
    </row>
    <row r="232" spans="1:7" ht="15.75" thickBot="1" x14ac:dyDescent="0.3">
      <c r="A232" s="20">
        <v>231</v>
      </c>
      <c r="B232" s="19">
        <v>246</v>
      </c>
      <c r="C232" s="19">
        <v>132</v>
      </c>
      <c r="D232" s="19">
        <v>50</v>
      </c>
      <c r="E232" s="19">
        <v>12291275</v>
      </c>
      <c r="F232" s="19">
        <v>128646</v>
      </c>
      <c r="G232" s="26">
        <f t="shared" si="3"/>
        <v>974.59090909090912</v>
      </c>
    </row>
    <row r="233" spans="1:7" ht="15.75" thickBot="1" x14ac:dyDescent="0.3">
      <c r="A233" s="20">
        <v>232</v>
      </c>
      <c r="B233" s="19">
        <v>248</v>
      </c>
      <c r="C233" s="19">
        <v>132</v>
      </c>
      <c r="D233" s="19">
        <v>50</v>
      </c>
      <c r="E233" s="19">
        <v>12419921</v>
      </c>
      <c r="F233" s="19">
        <v>129428</v>
      </c>
      <c r="G233" s="26">
        <f t="shared" si="3"/>
        <v>980.5151515151515</v>
      </c>
    </row>
    <row r="234" spans="1:7" ht="15.75" thickBot="1" x14ac:dyDescent="0.3">
      <c r="A234" s="20">
        <v>233</v>
      </c>
      <c r="B234" s="19">
        <v>248</v>
      </c>
      <c r="C234" s="19">
        <v>133</v>
      </c>
      <c r="D234" s="19">
        <v>50</v>
      </c>
      <c r="E234" s="19">
        <v>12549349</v>
      </c>
      <c r="F234" s="19">
        <v>130211</v>
      </c>
      <c r="G234" s="26">
        <f t="shared" si="3"/>
        <v>979.03007518796994</v>
      </c>
    </row>
    <row r="235" spans="1:7" ht="15.75" thickBot="1" x14ac:dyDescent="0.3">
      <c r="A235" s="20">
        <v>234</v>
      </c>
      <c r="B235" s="19">
        <v>250</v>
      </c>
      <c r="C235" s="19">
        <v>133</v>
      </c>
      <c r="D235" s="19">
        <v>50</v>
      </c>
      <c r="E235" s="19">
        <v>12679560</v>
      </c>
      <c r="F235" s="19">
        <v>130996</v>
      </c>
      <c r="G235" s="26">
        <f t="shared" si="3"/>
        <v>984.93233082706763</v>
      </c>
    </row>
    <row r="236" spans="1:7" ht="15.75" thickBot="1" x14ac:dyDescent="0.3">
      <c r="A236" s="20">
        <v>235</v>
      </c>
      <c r="B236" s="19">
        <v>250</v>
      </c>
      <c r="C236" s="19">
        <v>134</v>
      </c>
      <c r="D236" s="19">
        <v>50</v>
      </c>
      <c r="E236" s="19">
        <v>12810556</v>
      </c>
      <c r="F236" s="19">
        <v>131782</v>
      </c>
      <c r="G236" s="26">
        <f t="shared" si="3"/>
        <v>983.44776119402979</v>
      </c>
    </row>
    <row r="237" spans="1:7" ht="15.75" thickBot="1" x14ac:dyDescent="0.3">
      <c r="A237" s="20">
        <v>236</v>
      </c>
      <c r="B237" s="19">
        <v>252</v>
      </c>
      <c r="C237" s="19">
        <v>134</v>
      </c>
      <c r="D237" s="19">
        <v>50</v>
      </c>
      <c r="E237" s="19">
        <v>12942338</v>
      </c>
      <c r="F237" s="19">
        <v>132570</v>
      </c>
      <c r="G237" s="26">
        <f t="shared" si="3"/>
        <v>989.32835820895525</v>
      </c>
    </row>
    <row r="238" spans="1:7" ht="15.75" thickBot="1" x14ac:dyDescent="0.3">
      <c r="A238" s="20">
        <v>237</v>
      </c>
      <c r="B238" s="19">
        <v>252</v>
      </c>
      <c r="C238" s="19">
        <v>135</v>
      </c>
      <c r="D238" s="19">
        <v>50</v>
      </c>
      <c r="E238" s="19">
        <v>13074908</v>
      </c>
      <c r="F238" s="19">
        <v>133358</v>
      </c>
      <c r="G238" s="26">
        <f t="shared" si="3"/>
        <v>987.83703703703702</v>
      </c>
    </row>
    <row r="239" spans="1:7" ht="15.75" thickBot="1" x14ac:dyDescent="0.3">
      <c r="A239" s="20">
        <v>238</v>
      </c>
      <c r="B239" s="19">
        <v>254</v>
      </c>
      <c r="C239" s="19">
        <v>135</v>
      </c>
      <c r="D239" s="19">
        <v>50</v>
      </c>
      <c r="E239" s="19">
        <v>13208266</v>
      </c>
      <c r="F239" s="19">
        <v>134149</v>
      </c>
      <c r="G239" s="26">
        <f t="shared" si="3"/>
        <v>993.69629629629628</v>
      </c>
    </row>
    <row r="240" spans="1:7" ht="15.75" thickBot="1" x14ac:dyDescent="0.3">
      <c r="A240" s="20">
        <v>239</v>
      </c>
      <c r="B240" s="19">
        <v>254</v>
      </c>
      <c r="C240" s="19">
        <v>136</v>
      </c>
      <c r="D240" s="19">
        <v>50</v>
      </c>
      <c r="E240" s="19">
        <v>13342415</v>
      </c>
      <c r="F240" s="19">
        <v>134940</v>
      </c>
      <c r="G240" s="26">
        <f t="shared" si="3"/>
        <v>992.20588235294122</v>
      </c>
    </row>
    <row r="241" spans="1:7" ht="15.75" thickBot="1" x14ac:dyDescent="0.3">
      <c r="A241" s="20">
        <v>240</v>
      </c>
      <c r="B241" s="19">
        <v>256</v>
      </c>
      <c r="C241" s="19">
        <v>136</v>
      </c>
      <c r="D241" s="19">
        <v>50</v>
      </c>
      <c r="E241" s="19">
        <v>13477355</v>
      </c>
      <c r="F241" s="19">
        <v>135732</v>
      </c>
      <c r="G241" s="26">
        <f t="shared" si="3"/>
        <v>998.02941176470586</v>
      </c>
    </row>
    <row r="242" spans="1:7" ht="15.75" thickBot="1" x14ac:dyDescent="0.3">
      <c r="A242" s="20">
        <v>241</v>
      </c>
      <c r="B242" s="19">
        <v>256</v>
      </c>
      <c r="C242" s="19">
        <v>137</v>
      </c>
      <c r="D242" s="19">
        <v>50</v>
      </c>
      <c r="E242" s="19">
        <v>13613087</v>
      </c>
      <c r="F242" s="19">
        <v>136527</v>
      </c>
      <c r="G242" s="26">
        <f t="shared" si="3"/>
        <v>996.54744525547449</v>
      </c>
    </row>
    <row r="243" spans="1:7" ht="15.75" thickBot="1" x14ac:dyDescent="0.3">
      <c r="A243" s="20">
        <v>242</v>
      </c>
      <c r="B243" s="19">
        <v>258</v>
      </c>
      <c r="C243" s="19">
        <v>137</v>
      </c>
      <c r="D243" s="19">
        <v>50</v>
      </c>
      <c r="E243" s="19">
        <v>13749614</v>
      </c>
      <c r="F243" s="19">
        <v>137322</v>
      </c>
      <c r="G243" s="26">
        <f t="shared" si="3"/>
        <v>1002.3503649635037</v>
      </c>
    </row>
    <row r="244" spans="1:7" ht="15.75" thickBot="1" x14ac:dyDescent="0.3">
      <c r="A244" s="20">
        <v>243</v>
      </c>
      <c r="B244" s="19">
        <v>258</v>
      </c>
      <c r="C244" s="19">
        <v>138</v>
      </c>
      <c r="D244" s="19">
        <v>50</v>
      </c>
      <c r="E244" s="19">
        <v>13886936</v>
      </c>
      <c r="F244" s="19">
        <v>138119</v>
      </c>
      <c r="G244" s="26">
        <f t="shared" si="3"/>
        <v>1000.8623188405797</v>
      </c>
    </row>
    <row r="245" spans="1:7" ht="15.75" thickBot="1" x14ac:dyDescent="0.3">
      <c r="A245" s="20">
        <v>244</v>
      </c>
      <c r="B245" s="19">
        <v>260</v>
      </c>
      <c r="C245" s="19">
        <v>138</v>
      </c>
      <c r="D245" s="19">
        <v>50</v>
      </c>
      <c r="E245" s="19">
        <v>14025055</v>
      </c>
      <c r="F245" s="19">
        <v>138917</v>
      </c>
      <c r="G245" s="26">
        <f t="shared" si="3"/>
        <v>1006.6449275362319</v>
      </c>
    </row>
    <row r="246" spans="1:7" ht="15.75" thickBot="1" x14ac:dyDescent="0.3">
      <c r="A246" s="20">
        <v>245</v>
      </c>
      <c r="B246" s="19">
        <v>260</v>
      </c>
      <c r="C246" s="19">
        <v>139</v>
      </c>
      <c r="D246" s="19">
        <v>50</v>
      </c>
      <c r="E246" s="19">
        <v>14163972</v>
      </c>
      <c r="F246" s="19">
        <v>139716</v>
      </c>
      <c r="G246" s="26">
        <f t="shared" si="3"/>
        <v>1005.1510791366907</v>
      </c>
    </row>
    <row r="247" spans="1:7" ht="15.75" thickBot="1" x14ac:dyDescent="0.3">
      <c r="A247" s="20">
        <v>246</v>
      </c>
      <c r="B247" s="19">
        <v>262</v>
      </c>
      <c r="C247" s="19">
        <v>139</v>
      </c>
      <c r="D247" s="19">
        <v>50</v>
      </c>
      <c r="E247" s="19">
        <v>14303688</v>
      </c>
      <c r="F247" s="19">
        <v>140517</v>
      </c>
      <c r="G247" s="26">
        <f t="shared" si="3"/>
        <v>1010.9136690647482</v>
      </c>
    </row>
    <row r="248" spans="1:7" ht="15.75" thickBot="1" x14ac:dyDescent="0.3">
      <c r="A248" s="20">
        <v>247</v>
      </c>
      <c r="B248" s="19">
        <v>262</v>
      </c>
      <c r="C248" s="19">
        <v>140</v>
      </c>
      <c r="D248" s="19">
        <v>50</v>
      </c>
      <c r="E248" s="19">
        <v>14444205</v>
      </c>
      <c r="F248" s="19">
        <v>141319</v>
      </c>
      <c r="G248" s="26">
        <f t="shared" si="3"/>
        <v>1009.4214285714286</v>
      </c>
    </row>
    <row r="249" spans="1:7" ht="15.75" thickBot="1" x14ac:dyDescent="0.3">
      <c r="A249" s="20">
        <v>248</v>
      </c>
      <c r="B249" s="19">
        <v>264</v>
      </c>
      <c r="C249" s="19">
        <v>140</v>
      </c>
      <c r="D249" s="19">
        <v>50</v>
      </c>
      <c r="E249" s="19">
        <v>14585524</v>
      </c>
      <c r="F249" s="19">
        <v>142122</v>
      </c>
      <c r="G249" s="26">
        <f t="shared" si="3"/>
        <v>1015.1571428571428</v>
      </c>
    </row>
    <row r="250" spans="1:7" ht="15.75" thickBot="1" x14ac:dyDescent="0.3">
      <c r="A250" s="20">
        <v>249</v>
      </c>
      <c r="B250" s="19">
        <v>264</v>
      </c>
      <c r="C250" s="19">
        <v>141</v>
      </c>
      <c r="D250" s="19">
        <v>50</v>
      </c>
      <c r="E250" s="19">
        <v>14727646</v>
      </c>
      <c r="F250" s="19">
        <v>142927</v>
      </c>
      <c r="G250" s="26">
        <f t="shared" si="3"/>
        <v>1013.6666666666666</v>
      </c>
    </row>
    <row r="251" spans="1:7" ht="15.75" thickBot="1" x14ac:dyDescent="0.3">
      <c r="A251" s="20">
        <v>250</v>
      </c>
      <c r="B251" s="19">
        <v>266</v>
      </c>
      <c r="C251" s="19">
        <v>141</v>
      </c>
      <c r="D251" s="19">
        <v>50</v>
      </c>
      <c r="E251" s="19">
        <v>14870573</v>
      </c>
      <c r="F251" s="19">
        <v>143732</v>
      </c>
      <c r="G251" s="26">
        <f t="shared" si="3"/>
        <v>1019.3758865248227</v>
      </c>
    </row>
    <row r="252" spans="1:7" ht="15.75" thickBot="1" x14ac:dyDescent="0.3">
      <c r="A252" s="20">
        <v>251</v>
      </c>
      <c r="B252" s="19">
        <v>266</v>
      </c>
      <c r="C252" s="19">
        <v>142</v>
      </c>
      <c r="D252" s="19">
        <v>50</v>
      </c>
      <c r="E252" s="19">
        <v>15014305</v>
      </c>
      <c r="F252" s="19">
        <v>144540</v>
      </c>
      <c r="G252" s="26">
        <f t="shared" si="3"/>
        <v>1017.887323943662</v>
      </c>
    </row>
    <row r="253" spans="1:7" ht="15.75" thickBot="1" x14ac:dyDescent="0.3">
      <c r="A253" s="20">
        <v>252</v>
      </c>
      <c r="B253" s="19">
        <v>268</v>
      </c>
      <c r="C253" s="19">
        <v>142</v>
      </c>
      <c r="D253" s="19">
        <v>50</v>
      </c>
      <c r="E253" s="19">
        <v>15158845</v>
      </c>
      <c r="F253" s="19">
        <v>145348</v>
      </c>
      <c r="G253" s="26">
        <f t="shared" si="3"/>
        <v>1023.5774647887324</v>
      </c>
    </row>
    <row r="254" spans="1:7" ht="15.75" thickBot="1" x14ac:dyDescent="0.3">
      <c r="A254" s="20">
        <v>253</v>
      </c>
      <c r="B254" s="19">
        <v>268</v>
      </c>
      <c r="C254" s="19">
        <v>143</v>
      </c>
      <c r="D254" s="19">
        <v>50</v>
      </c>
      <c r="E254" s="19">
        <v>15304193</v>
      </c>
      <c r="F254" s="19">
        <v>146158</v>
      </c>
      <c r="G254" s="26">
        <f t="shared" si="3"/>
        <v>1022.0839160839161</v>
      </c>
    </row>
    <row r="255" spans="1:7" ht="15.75" thickBot="1" x14ac:dyDescent="0.3">
      <c r="A255" s="20">
        <v>254</v>
      </c>
      <c r="B255" s="19">
        <v>270</v>
      </c>
      <c r="C255" s="19">
        <v>143</v>
      </c>
      <c r="D255" s="19">
        <v>50</v>
      </c>
      <c r="E255" s="19">
        <v>15450351</v>
      </c>
      <c r="F255" s="19">
        <v>146969</v>
      </c>
      <c r="G255" s="26">
        <f t="shared" si="3"/>
        <v>1027.7552447552448</v>
      </c>
    </row>
    <row r="256" spans="1:7" ht="15.75" thickBot="1" x14ac:dyDescent="0.3">
      <c r="A256" s="20">
        <v>255</v>
      </c>
      <c r="B256" s="19">
        <v>270</v>
      </c>
      <c r="C256" s="19">
        <v>144</v>
      </c>
      <c r="D256" s="19">
        <v>50</v>
      </c>
      <c r="E256" s="19">
        <v>15597320</v>
      </c>
      <c r="F256" s="19">
        <v>147785</v>
      </c>
      <c r="G256" s="26">
        <f t="shared" si="3"/>
        <v>1026.2847222222222</v>
      </c>
    </row>
    <row r="257" spans="1:7" ht="15.75" thickBot="1" x14ac:dyDescent="0.3">
      <c r="A257" s="20">
        <v>256</v>
      </c>
      <c r="B257" s="19">
        <v>272</v>
      </c>
      <c r="C257" s="19">
        <v>144</v>
      </c>
      <c r="D257" s="19">
        <v>50</v>
      </c>
      <c r="E257" s="19">
        <v>15745105</v>
      </c>
      <c r="F257" s="19">
        <v>148591</v>
      </c>
      <c r="G257" s="26">
        <f t="shared" si="3"/>
        <v>1031.8819444444443</v>
      </c>
    </row>
    <row r="258" spans="1:7" ht="15.75" thickBot="1" x14ac:dyDescent="0.3">
      <c r="A258" s="20">
        <v>257</v>
      </c>
      <c r="B258" s="19">
        <v>272</v>
      </c>
      <c r="C258" s="19">
        <v>145</v>
      </c>
      <c r="D258" s="19">
        <v>50</v>
      </c>
      <c r="E258" s="19">
        <v>15893696</v>
      </c>
      <c r="F258" s="19">
        <v>149410</v>
      </c>
      <c r="G258" s="26">
        <f t="shared" si="3"/>
        <v>1030.4137931034484</v>
      </c>
    </row>
    <row r="259" spans="1:7" ht="15.75" thickBot="1" x14ac:dyDescent="0.3">
      <c r="A259" s="20">
        <v>258</v>
      </c>
      <c r="B259" s="19">
        <v>274</v>
      </c>
      <c r="C259" s="19">
        <v>145</v>
      </c>
      <c r="D259" s="19">
        <v>50</v>
      </c>
      <c r="E259" s="19">
        <v>16043106</v>
      </c>
      <c r="F259" s="19">
        <v>150226</v>
      </c>
      <c r="G259" s="26">
        <f t="shared" ref="G259:G301" si="4">F259/C259</f>
        <v>1036.0413793103448</v>
      </c>
    </row>
    <row r="260" spans="1:7" ht="15.75" thickBot="1" x14ac:dyDescent="0.3">
      <c r="A260" s="20">
        <v>259</v>
      </c>
      <c r="B260" s="19">
        <v>274</v>
      </c>
      <c r="C260" s="19">
        <v>146</v>
      </c>
      <c r="D260" s="19">
        <v>50</v>
      </c>
      <c r="E260" s="19">
        <v>16193332</v>
      </c>
      <c r="F260" s="19">
        <v>151043</v>
      </c>
      <c r="G260" s="26">
        <f t="shared" si="4"/>
        <v>1034.541095890411</v>
      </c>
    </row>
    <row r="261" spans="1:7" ht="15.75" thickBot="1" x14ac:dyDescent="0.3">
      <c r="A261" s="20">
        <v>260</v>
      </c>
      <c r="B261" s="19">
        <v>276</v>
      </c>
      <c r="C261" s="19">
        <v>146</v>
      </c>
      <c r="D261" s="19">
        <v>50</v>
      </c>
      <c r="E261" s="19">
        <v>16344375</v>
      </c>
      <c r="F261" s="19">
        <v>151861</v>
      </c>
      <c r="G261" s="26">
        <f t="shared" si="4"/>
        <v>1040.1438356164383</v>
      </c>
    </row>
    <row r="262" spans="1:7" ht="15.75" thickBot="1" x14ac:dyDescent="0.3">
      <c r="A262" s="20">
        <v>261</v>
      </c>
      <c r="B262" s="19">
        <v>276</v>
      </c>
      <c r="C262" s="19">
        <v>147</v>
      </c>
      <c r="D262" s="19">
        <v>50</v>
      </c>
      <c r="E262" s="19">
        <v>16496236</v>
      </c>
      <c r="F262" s="19">
        <v>152682</v>
      </c>
      <c r="G262" s="26">
        <f t="shared" si="4"/>
        <v>1038.6530612244899</v>
      </c>
    </row>
    <row r="263" spans="1:7" ht="15.75" thickBot="1" x14ac:dyDescent="0.3">
      <c r="A263" s="20">
        <v>262</v>
      </c>
      <c r="B263" s="19">
        <v>278</v>
      </c>
      <c r="C263" s="19">
        <v>147</v>
      </c>
      <c r="D263" s="19">
        <v>50</v>
      </c>
      <c r="E263" s="19">
        <v>16648918</v>
      </c>
      <c r="F263" s="19">
        <v>153503</v>
      </c>
      <c r="G263" s="26">
        <f t="shared" si="4"/>
        <v>1044.2380952380952</v>
      </c>
    </row>
    <row r="264" spans="1:7" ht="15.75" thickBot="1" x14ac:dyDescent="0.3">
      <c r="A264" s="20">
        <v>263</v>
      </c>
      <c r="B264" s="19">
        <v>278</v>
      </c>
      <c r="C264" s="19">
        <v>148</v>
      </c>
      <c r="D264" s="19">
        <v>50</v>
      </c>
      <c r="E264" s="19">
        <v>16802421</v>
      </c>
      <c r="F264" s="19">
        <v>154325</v>
      </c>
      <c r="G264" s="26">
        <f t="shared" si="4"/>
        <v>1042.7364864864865</v>
      </c>
    </row>
    <row r="265" spans="1:7" ht="15.75" thickBot="1" x14ac:dyDescent="0.3">
      <c r="A265" s="20">
        <v>264</v>
      </c>
      <c r="B265" s="19">
        <v>280</v>
      </c>
      <c r="C265" s="19">
        <v>148</v>
      </c>
      <c r="D265" s="19">
        <v>50</v>
      </c>
      <c r="E265" s="19">
        <v>16956746</v>
      </c>
      <c r="F265" s="19">
        <v>155149</v>
      </c>
      <c r="G265" s="26">
        <f t="shared" si="4"/>
        <v>1048.3040540540539</v>
      </c>
    </row>
    <row r="266" spans="1:7" ht="15.75" thickBot="1" x14ac:dyDescent="0.3">
      <c r="A266" s="20">
        <v>265</v>
      </c>
      <c r="B266" s="19">
        <v>280</v>
      </c>
      <c r="C266" s="19">
        <v>149</v>
      </c>
      <c r="D266" s="19">
        <v>50</v>
      </c>
      <c r="E266" s="19">
        <v>17111895</v>
      </c>
      <c r="F266" s="19">
        <v>155974</v>
      </c>
      <c r="G266" s="26">
        <f t="shared" si="4"/>
        <v>1046.8053691275168</v>
      </c>
    </row>
    <row r="267" spans="1:7" ht="15.75" thickBot="1" x14ac:dyDescent="0.3">
      <c r="A267" s="20">
        <v>266</v>
      </c>
      <c r="B267" s="19">
        <v>282</v>
      </c>
      <c r="C267" s="19">
        <v>149</v>
      </c>
      <c r="D267" s="19">
        <v>50</v>
      </c>
      <c r="E267" s="19">
        <v>17267869</v>
      </c>
      <c r="F267" s="19">
        <v>156801</v>
      </c>
      <c r="G267" s="26">
        <f t="shared" si="4"/>
        <v>1052.3557046979865</v>
      </c>
    </row>
    <row r="268" spans="1:7" ht="15.75" thickBot="1" x14ac:dyDescent="0.3">
      <c r="A268" s="20">
        <v>267</v>
      </c>
      <c r="B268" s="19">
        <v>282</v>
      </c>
      <c r="C268" s="19">
        <v>150</v>
      </c>
      <c r="D268" s="19">
        <v>50</v>
      </c>
      <c r="E268" s="19">
        <v>17424670</v>
      </c>
      <c r="F268" s="19">
        <v>157627</v>
      </c>
      <c r="G268" s="26">
        <f t="shared" si="4"/>
        <v>1050.8466666666666</v>
      </c>
    </row>
    <row r="269" spans="1:7" ht="15.75" thickBot="1" x14ac:dyDescent="0.3">
      <c r="A269" s="20">
        <v>268</v>
      </c>
      <c r="B269" s="19">
        <v>284</v>
      </c>
      <c r="C269" s="19">
        <v>150</v>
      </c>
      <c r="D269" s="19">
        <v>50</v>
      </c>
      <c r="E269" s="19">
        <v>17582297</v>
      </c>
      <c r="F269" s="19">
        <v>158456</v>
      </c>
      <c r="G269" s="26">
        <f t="shared" si="4"/>
        <v>1056.3733333333332</v>
      </c>
    </row>
    <row r="270" spans="1:7" ht="15.75" thickBot="1" x14ac:dyDescent="0.3">
      <c r="A270" s="20">
        <v>269</v>
      </c>
      <c r="B270" s="19">
        <v>284</v>
      </c>
      <c r="C270" s="19">
        <v>151</v>
      </c>
      <c r="D270" s="19">
        <v>50</v>
      </c>
      <c r="E270" s="19">
        <v>17740753</v>
      </c>
      <c r="F270" s="19">
        <v>159287</v>
      </c>
      <c r="G270" s="26">
        <f t="shared" si="4"/>
        <v>1054.8807947019868</v>
      </c>
    </row>
    <row r="271" spans="1:7" ht="15.75" thickBot="1" x14ac:dyDescent="0.3">
      <c r="A271" s="20">
        <v>270</v>
      </c>
      <c r="B271" s="19">
        <v>286</v>
      </c>
      <c r="C271" s="19">
        <v>151</v>
      </c>
      <c r="D271" s="19">
        <v>50</v>
      </c>
      <c r="E271" s="19">
        <v>17900040</v>
      </c>
      <c r="F271" s="19">
        <v>160117</v>
      </c>
      <c r="G271" s="26">
        <f t="shared" si="4"/>
        <v>1060.3774834437086</v>
      </c>
    </row>
    <row r="272" spans="1:7" ht="15.75" thickBot="1" x14ac:dyDescent="0.3">
      <c r="A272" s="20">
        <v>271</v>
      </c>
      <c r="B272" s="19">
        <v>286</v>
      </c>
      <c r="C272" s="19">
        <v>152</v>
      </c>
      <c r="D272" s="19">
        <v>50</v>
      </c>
      <c r="E272" s="19">
        <v>18060157</v>
      </c>
      <c r="F272" s="19">
        <v>160950</v>
      </c>
      <c r="G272" s="26">
        <f t="shared" si="4"/>
        <v>1058.8815789473683</v>
      </c>
    </row>
    <row r="273" spans="1:7" ht="15.75" thickBot="1" x14ac:dyDescent="0.3">
      <c r="A273" s="20">
        <v>272</v>
      </c>
      <c r="B273" s="19">
        <v>288</v>
      </c>
      <c r="C273" s="19">
        <v>152</v>
      </c>
      <c r="D273" s="19">
        <v>50</v>
      </c>
      <c r="E273" s="19">
        <v>18221107</v>
      </c>
      <c r="F273" s="19">
        <v>161783</v>
      </c>
      <c r="G273" s="26">
        <f t="shared" si="4"/>
        <v>1064.3618421052631</v>
      </c>
    </row>
    <row r="274" spans="1:7" ht="15.75" thickBot="1" x14ac:dyDescent="0.3">
      <c r="A274" s="20">
        <v>273</v>
      </c>
      <c r="B274" s="19">
        <v>288</v>
      </c>
      <c r="C274" s="19">
        <v>153</v>
      </c>
      <c r="D274" s="19">
        <v>50</v>
      </c>
      <c r="E274" s="19">
        <v>18382890</v>
      </c>
      <c r="F274" s="19">
        <v>162618</v>
      </c>
      <c r="G274" s="26">
        <f t="shared" si="4"/>
        <v>1062.8627450980391</v>
      </c>
    </row>
    <row r="275" spans="1:7" ht="15.75" thickBot="1" x14ac:dyDescent="0.3">
      <c r="A275" s="20">
        <v>274</v>
      </c>
      <c r="B275" s="19">
        <v>290</v>
      </c>
      <c r="C275" s="19">
        <v>153</v>
      </c>
      <c r="D275" s="19">
        <v>50</v>
      </c>
      <c r="E275" s="19">
        <v>18545508</v>
      </c>
      <c r="F275" s="19">
        <v>163455</v>
      </c>
      <c r="G275" s="26">
        <f t="shared" si="4"/>
        <v>1068.3333333333333</v>
      </c>
    </row>
    <row r="276" spans="1:7" ht="15.75" thickBot="1" x14ac:dyDescent="0.3">
      <c r="A276" s="20">
        <v>275</v>
      </c>
      <c r="B276" s="19">
        <v>290</v>
      </c>
      <c r="C276" s="19">
        <v>154</v>
      </c>
      <c r="D276" s="19">
        <v>50</v>
      </c>
      <c r="E276" s="19">
        <v>18708963</v>
      </c>
      <c r="F276" s="19">
        <v>164291</v>
      </c>
      <c r="G276" s="26">
        <f t="shared" si="4"/>
        <v>1066.8246753246754</v>
      </c>
    </row>
    <row r="277" spans="1:7" ht="15.75" thickBot="1" x14ac:dyDescent="0.3">
      <c r="A277" s="20">
        <v>276</v>
      </c>
      <c r="B277" s="19">
        <v>292</v>
      </c>
      <c r="C277" s="19">
        <v>154</v>
      </c>
      <c r="D277" s="19">
        <v>50</v>
      </c>
      <c r="E277" s="19">
        <v>18873254</v>
      </c>
      <c r="F277" s="19">
        <v>165130</v>
      </c>
      <c r="G277" s="26">
        <f t="shared" si="4"/>
        <v>1072.2727272727273</v>
      </c>
    </row>
    <row r="278" spans="1:7" ht="15.75" thickBot="1" x14ac:dyDescent="0.3">
      <c r="A278" s="20">
        <v>277</v>
      </c>
      <c r="B278" s="19">
        <v>292</v>
      </c>
      <c r="C278" s="19">
        <v>155</v>
      </c>
      <c r="D278" s="19">
        <v>50</v>
      </c>
      <c r="E278" s="19">
        <v>19038384</v>
      </c>
      <c r="F278" s="19">
        <v>165970</v>
      </c>
      <c r="G278" s="26">
        <f t="shared" si="4"/>
        <v>1070.7741935483871</v>
      </c>
    </row>
    <row r="279" spans="1:7" ht="15.75" thickBot="1" x14ac:dyDescent="0.3">
      <c r="A279" s="20">
        <v>278</v>
      </c>
      <c r="B279" s="19">
        <v>294</v>
      </c>
      <c r="C279" s="19">
        <v>155</v>
      </c>
      <c r="D279" s="19">
        <v>50</v>
      </c>
      <c r="E279" s="19">
        <v>19204354</v>
      </c>
      <c r="F279" s="19">
        <v>166811</v>
      </c>
      <c r="G279" s="26">
        <f t="shared" si="4"/>
        <v>1076.2</v>
      </c>
    </row>
    <row r="280" spans="1:7" ht="15.75" thickBot="1" x14ac:dyDescent="0.3">
      <c r="A280" s="20">
        <v>279</v>
      </c>
      <c r="B280" s="19">
        <v>294</v>
      </c>
      <c r="C280" s="19">
        <v>156</v>
      </c>
      <c r="D280" s="19">
        <v>50</v>
      </c>
      <c r="E280" s="19">
        <v>19371165</v>
      </c>
      <c r="F280" s="19">
        <v>167653</v>
      </c>
      <c r="G280" s="26">
        <f t="shared" si="4"/>
        <v>1074.698717948718</v>
      </c>
    </row>
    <row r="281" spans="1:7" ht="15.75" thickBot="1" x14ac:dyDescent="0.3">
      <c r="A281" s="20">
        <v>280</v>
      </c>
      <c r="B281" s="19">
        <v>296</v>
      </c>
      <c r="C281" s="19">
        <v>156</v>
      </c>
      <c r="D281" s="19">
        <v>50</v>
      </c>
      <c r="E281" s="19">
        <v>19538818</v>
      </c>
      <c r="F281" s="19">
        <v>168496</v>
      </c>
      <c r="G281" s="26">
        <f t="shared" si="4"/>
        <v>1080.1025641025642</v>
      </c>
    </row>
    <row r="282" spans="1:7" ht="15.75" thickBot="1" x14ac:dyDescent="0.3">
      <c r="A282" s="20">
        <v>281</v>
      </c>
      <c r="B282" s="19">
        <v>296</v>
      </c>
      <c r="C282" s="19">
        <v>157</v>
      </c>
      <c r="D282" s="19">
        <v>50</v>
      </c>
      <c r="E282" s="19">
        <v>19707314</v>
      </c>
      <c r="F282" s="19">
        <v>169341</v>
      </c>
      <c r="G282" s="26">
        <f t="shared" si="4"/>
        <v>1078.6050955414012</v>
      </c>
    </row>
    <row r="283" spans="1:7" ht="15.75" thickBot="1" x14ac:dyDescent="0.3">
      <c r="A283" s="20">
        <v>282</v>
      </c>
      <c r="B283" s="19">
        <v>298</v>
      </c>
      <c r="C283" s="19">
        <v>157</v>
      </c>
      <c r="D283" s="19">
        <v>50</v>
      </c>
      <c r="E283" s="19">
        <v>19876655</v>
      </c>
      <c r="F283" s="19">
        <v>170187</v>
      </c>
      <c r="G283" s="26">
        <f t="shared" si="4"/>
        <v>1083.9936305732483</v>
      </c>
    </row>
    <row r="284" spans="1:7" ht="15.75" thickBot="1" x14ac:dyDescent="0.3">
      <c r="A284" s="20">
        <v>283</v>
      </c>
      <c r="B284" s="19">
        <v>298</v>
      </c>
      <c r="C284" s="19">
        <v>158</v>
      </c>
      <c r="D284" s="19">
        <v>50</v>
      </c>
      <c r="E284" s="19">
        <v>20046842</v>
      </c>
      <c r="F284" s="19">
        <v>171034</v>
      </c>
      <c r="G284" s="26">
        <f t="shared" si="4"/>
        <v>1082.493670886076</v>
      </c>
    </row>
    <row r="285" spans="1:7" ht="15.75" thickBot="1" x14ac:dyDescent="0.3">
      <c r="A285" s="20">
        <v>284</v>
      </c>
      <c r="B285" s="19">
        <v>300</v>
      </c>
      <c r="C285" s="19">
        <v>158</v>
      </c>
      <c r="D285" s="19">
        <v>50</v>
      </c>
      <c r="E285" s="19">
        <v>20217876</v>
      </c>
      <c r="F285" s="19">
        <v>171881</v>
      </c>
      <c r="G285" s="26">
        <f t="shared" si="4"/>
        <v>1087.8544303797469</v>
      </c>
    </row>
    <row r="286" spans="1:7" ht="15.75" thickBot="1" x14ac:dyDescent="0.3">
      <c r="A286" s="20">
        <v>285</v>
      </c>
      <c r="B286" s="19">
        <v>300</v>
      </c>
      <c r="C286" s="19">
        <v>159</v>
      </c>
      <c r="D286" s="19">
        <v>50</v>
      </c>
      <c r="E286" s="19">
        <v>20389757</v>
      </c>
      <c r="F286" s="19">
        <v>172732</v>
      </c>
      <c r="G286" s="26">
        <f t="shared" si="4"/>
        <v>1086.3647798742138</v>
      </c>
    </row>
    <row r="287" spans="1:7" ht="15.75" thickBot="1" x14ac:dyDescent="0.3">
      <c r="A287" s="20">
        <v>286</v>
      </c>
      <c r="B287" s="19">
        <v>302</v>
      </c>
      <c r="C287" s="19">
        <v>159</v>
      </c>
      <c r="D287" s="19">
        <v>50</v>
      </c>
      <c r="E287" s="19">
        <v>20562489</v>
      </c>
      <c r="F287" s="19">
        <v>173582</v>
      </c>
      <c r="G287" s="26">
        <f t="shared" si="4"/>
        <v>1091.7106918238994</v>
      </c>
    </row>
    <row r="288" spans="1:7" ht="15.75" thickBot="1" x14ac:dyDescent="0.3">
      <c r="A288" s="20">
        <v>287</v>
      </c>
      <c r="B288" s="19">
        <v>302</v>
      </c>
      <c r="C288" s="19">
        <v>160</v>
      </c>
      <c r="D288" s="19">
        <v>50</v>
      </c>
      <c r="E288" s="19">
        <v>20736071</v>
      </c>
      <c r="F288" s="19">
        <v>174433</v>
      </c>
      <c r="G288" s="26">
        <f t="shared" si="4"/>
        <v>1090.20625</v>
      </c>
    </row>
    <row r="289" spans="1:7" ht="15.75" thickBot="1" x14ac:dyDescent="0.3">
      <c r="A289" s="20">
        <v>288</v>
      </c>
      <c r="B289" s="19">
        <v>304</v>
      </c>
      <c r="C289" s="19">
        <v>160</v>
      </c>
      <c r="D289" s="19">
        <v>50</v>
      </c>
      <c r="E289" s="19">
        <v>20910504</v>
      </c>
      <c r="F289" s="19">
        <v>175287</v>
      </c>
      <c r="G289" s="26">
        <f t="shared" si="4"/>
        <v>1095.54375</v>
      </c>
    </row>
    <row r="290" spans="1:7" ht="15.75" thickBot="1" x14ac:dyDescent="0.3">
      <c r="A290" s="20">
        <v>289</v>
      </c>
      <c r="B290" s="19">
        <v>304</v>
      </c>
      <c r="C290" s="19">
        <v>161</v>
      </c>
      <c r="D290" s="19">
        <v>50</v>
      </c>
      <c r="E290" s="19">
        <v>21085791</v>
      </c>
      <c r="F290" s="19">
        <v>176141</v>
      </c>
      <c r="G290" s="26">
        <f t="shared" si="4"/>
        <v>1094.0434782608695</v>
      </c>
    </row>
    <row r="291" spans="1:7" ht="15.75" thickBot="1" x14ac:dyDescent="0.3">
      <c r="A291" s="20">
        <v>290</v>
      </c>
      <c r="B291" s="19">
        <v>306</v>
      </c>
      <c r="C291" s="19">
        <v>161</v>
      </c>
      <c r="D291" s="19">
        <v>50</v>
      </c>
      <c r="E291" s="19">
        <v>21261932</v>
      </c>
      <c r="F291" s="19">
        <v>176996</v>
      </c>
      <c r="G291" s="26">
        <f t="shared" si="4"/>
        <v>1099.3540372670807</v>
      </c>
    </row>
    <row r="292" spans="1:7" ht="15.75" thickBot="1" x14ac:dyDescent="0.3">
      <c r="A292" s="20">
        <v>291</v>
      </c>
      <c r="B292" s="19">
        <v>306</v>
      </c>
      <c r="C292" s="19">
        <v>162</v>
      </c>
      <c r="D292" s="19">
        <v>50</v>
      </c>
      <c r="E292" s="19">
        <v>21438928</v>
      </c>
      <c r="F292" s="19">
        <v>177853</v>
      </c>
      <c r="G292" s="26">
        <f t="shared" si="4"/>
        <v>1097.858024691358</v>
      </c>
    </row>
    <row r="293" spans="1:7" ht="15.75" thickBot="1" x14ac:dyDescent="0.3">
      <c r="A293" s="20">
        <v>292</v>
      </c>
      <c r="B293" s="19">
        <v>308</v>
      </c>
      <c r="C293" s="19">
        <v>162</v>
      </c>
      <c r="D293" s="19">
        <v>50</v>
      </c>
      <c r="E293" s="19">
        <v>21616781</v>
      </c>
      <c r="F293" s="19">
        <v>178710</v>
      </c>
      <c r="G293" s="26">
        <f t="shared" si="4"/>
        <v>1103.148148148148</v>
      </c>
    </row>
    <row r="294" spans="1:7" ht="15.75" thickBot="1" x14ac:dyDescent="0.3">
      <c r="A294" s="20">
        <v>293</v>
      </c>
      <c r="B294" s="19">
        <v>308</v>
      </c>
      <c r="C294" s="19">
        <v>163</v>
      </c>
      <c r="D294" s="19">
        <v>50</v>
      </c>
      <c r="E294" s="19">
        <v>21795491</v>
      </c>
      <c r="F294" s="19">
        <v>179569</v>
      </c>
      <c r="G294" s="26">
        <f t="shared" si="4"/>
        <v>1101.6503067484662</v>
      </c>
    </row>
    <row r="295" spans="1:7" ht="15.75" thickBot="1" x14ac:dyDescent="0.3">
      <c r="A295" s="20">
        <v>294</v>
      </c>
      <c r="B295" s="19">
        <v>310</v>
      </c>
      <c r="C295" s="19">
        <v>163</v>
      </c>
      <c r="D295" s="19">
        <v>50</v>
      </c>
      <c r="E295" s="19">
        <v>21975060</v>
      </c>
      <c r="F295" s="19">
        <v>180430</v>
      </c>
      <c r="G295" s="26">
        <f t="shared" si="4"/>
        <v>1106.9325153374234</v>
      </c>
    </row>
    <row r="296" spans="1:7" ht="15.75" thickBot="1" x14ac:dyDescent="0.3">
      <c r="A296" s="20">
        <v>295</v>
      </c>
      <c r="B296" s="19">
        <v>310</v>
      </c>
      <c r="C296" s="19">
        <v>164</v>
      </c>
      <c r="D296" s="19">
        <v>50</v>
      </c>
      <c r="E296" s="19">
        <v>22155490</v>
      </c>
      <c r="F296" s="19">
        <v>181290</v>
      </c>
      <c r="G296" s="26">
        <f t="shared" si="4"/>
        <v>1105.4268292682927</v>
      </c>
    </row>
    <row r="297" spans="1:7" ht="15.75" thickBot="1" x14ac:dyDescent="0.3">
      <c r="A297" s="20">
        <v>296</v>
      </c>
      <c r="B297" s="19">
        <v>312</v>
      </c>
      <c r="C297" s="19">
        <v>164</v>
      </c>
      <c r="D297" s="19">
        <v>50</v>
      </c>
      <c r="E297" s="19">
        <v>22336780</v>
      </c>
      <c r="F297" s="19">
        <v>182153</v>
      </c>
      <c r="G297" s="26">
        <f t="shared" si="4"/>
        <v>1110.689024390244</v>
      </c>
    </row>
    <row r="298" spans="1:7" ht="15.75" thickBot="1" x14ac:dyDescent="0.3">
      <c r="A298" s="20">
        <v>297</v>
      </c>
      <c r="B298" s="19">
        <v>312</v>
      </c>
      <c r="C298" s="19">
        <v>165</v>
      </c>
      <c r="D298" s="19">
        <v>50</v>
      </c>
      <c r="E298" s="19">
        <v>22518933</v>
      </c>
      <c r="F298" s="19">
        <v>183017</v>
      </c>
      <c r="G298" s="26">
        <f t="shared" si="4"/>
        <v>1109.1939393939394</v>
      </c>
    </row>
    <row r="299" spans="1:7" ht="15.75" thickBot="1" x14ac:dyDescent="0.3">
      <c r="A299" s="20">
        <v>298</v>
      </c>
      <c r="B299" s="19">
        <v>314</v>
      </c>
      <c r="C299" s="19">
        <v>165</v>
      </c>
      <c r="D299" s="19">
        <v>50</v>
      </c>
      <c r="E299" s="19">
        <v>22701950</v>
      </c>
      <c r="F299" s="19">
        <v>183881</v>
      </c>
      <c r="G299" s="26">
        <f t="shared" si="4"/>
        <v>1114.4303030303031</v>
      </c>
    </row>
    <row r="300" spans="1:7" ht="15.75" thickBot="1" x14ac:dyDescent="0.3">
      <c r="A300" s="20">
        <v>299</v>
      </c>
      <c r="B300" s="19">
        <v>314</v>
      </c>
      <c r="C300" s="19">
        <v>166</v>
      </c>
      <c r="D300" s="19">
        <v>50</v>
      </c>
      <c r="E300" s="19">
        <v>22885831</v>
      </c>
      <c r="F300" s="19">
        <v>184747</v>
      </c>
      <c r="G300" s="26">
        <f t="shared" si="4"/>
        <v>1112.933734939759</v>
      </c>
    </row>
    <row r="301" spans="1:7" ht="15.75" thickBot="1" x14ac:dyDescent="0.3">
      <c r="A301" s="23">
        <v>300</v>
      </c>
      <c r="B301" s="24">
        <v>316</v>
      </c>
      <c r="C301" s="24">
        <v>166</v>
      </c>
      <c r="D301" s="24">
        <v>50</v>
      </c>
      <c r="E301" s="24">
        <v>23070578</v>
      </c>
      <c r="F301" s="24"/>
      <c r="G301" s="26">
        <f t="shared" si="4"/>
        <v>0</v>
      </c>
    </row>
    <row r="302" spans="1:7" ht="15.75" thickBot="1" x14ac:dyDescent="0.3"/>
    <row r="303" spans="1:7" ht="15.75" thickBot="1" x14ac:dyDescent="0.3">
      <c r="G303" s="22"/>
    </row>
    <row r="304" spans="1:7" ht="15.75" thickBot="1" x14ac:dyDescent="0.3">
      <c r="G304" s="22"/>
    </row>
    <row r="305" spans="7:7" ht="15.75" thickBot="1" x14ac:dyDescent="0.3">
      <c r="G305" s="22"/>
    </row>
    <row r="306" spans="7:7" ht="15.75" thickBot="1" x14ac:dyDescent="0.3">
      <c r="G306" s="22"/>
    </row>
    <row r="307" spans="7:7" ht="15.75" thickBot="1" x14ac:dyDescent="0.3">
      <c r="G307" s="22"/>
    </row>
    <row r="308" spans="7:7" ht="15.75" thickBot="1" x14ac:dyDescent="0.3">
      <c r="G308" s="22"/>
    </row>
    <row r="309" spans="7:7" ht="15.75" thickBot="1" x14ac:dyDescent="0.3">
      <c r="G309" s="25"/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I41"/>
  <sheetViews>
    <sheetView workbookViewId="0">
      <selection activeCell="O17" sqref="O17"/>
    </sheetView>
  </sheetViews>
  <sheetFormatPr defaultRowHeight="15" x14ac:dyDescent="0.25"/>
  <cols>
    <col min="1" max="1" width="18.140625" bestFit="1" customWidth="1"/>
    <col min="2" max="2" width="4.5703125" bestFit="1" customWidth="1"/>
    <col min="4" max="4" width="8.42578125" bestFit="1" customWidth="1"/>
    <col min="5" max="5" width="8" bestFit="1" customWidth="1"/>
  </cols>
  <sheetData>
    <row r="1" spans="1:9" x14ac:dyDescent="0.25">
      <c r="D1" t="s">
        <v>36</v>
      </c>
      <c r="E1" t="s">
        <v>37</v>
      </c>
    </row>
    <row r="2" spans="1:9" x14ac:dyDescent="0.25">
      <c r="A2" t="s">
        <v>5</v>
      </c>
      <c r="D2">
        <v>4</v>
      </c>
      <c r="E2">
        <v>4</v>
      </c>
    </row>
    <row r="3" spans="1:9" x14ac:dyDescent="0.25">
      <c r="A3" t="s">
        <v>38</v>
      </c>
      <c r="D3" s="28" t="s">
        <v>81</v>
      </c>
      <c r="E3" s="28" t="s">
        <v>81</v>
      </c>
    </row>
    <row r="4" spans="1:9" x14ac:dyDescent="0.25">
      <c r="A4" t="s">
        <v>49</v>
      </c>
      <c r="D4" s="2" t="e">
        <f>D2*1000000*((D3-1)/98)^2.5</f>
        <v>#VALUE!</v>
      </c>
      <c r="E4" s="2" t="e">
        <f>E2*1000000*((E3-1)/98)^2.5</f>
        <v>#VALUE!</v>
      </c>
      <c r="H4" t="s">
        <v>52</v>
      </c>
      <c r="I4">
        <v>0.7</v>
      </c>
    </row>
    <row r="5" spans="1:9" x14ac:dyDescent="0.25">
      <c r="H5" t="s">
        <v>53</v>
      </c>
      <c r="I5">
        <v>1</v>
      </c>
    </row>
    <row r="6" spans="1:9" x14ac:dyDescent="0.25">
      <c r="A6" t="s">
        <v>39</v>
      </c>
      <c r="D6" s="28" t="s">
        <v>81</v>
      </c>
      <c r="E6" t="s">
        <v>81</v>
      </c>
      <c r="H6" t="s">
        <v>54</v>
      </c>
      <c r="I6">
        <v>1.5</v>
      </c>
    </row>
    <row r="8" spans="1:9" x14ac:dyDescent="0.25">
      <c r="A8" t="s">
        <v>48</v>
      </c>
      <c r="D8" s="2" t="e">
        <f>D6+D4</f>
        <v>#VALUE!</v>
      </c>
      <c r="E8" s="2" t="e">
        <f>E6+E4</f>
        <v>#VALUE!</v>
      </c>
    </row>
    <row r="10" spans="1:9" x14ac:dyDescent="0.25">
      <c r="A10" t="s">
        <v>40</v>
      </c>
      <c r="D10" s="2" t="e">
        <f>TRUNC((D8/(D2*1000000))^(0.4)*98+1,0)</f>
        <v>#VALUE!</v>
      </c>
      <c r="E10" s="2" t="e">
        <f>TRUNC((E8/(E2*1000000))^(0.4)*98+1,0)</f>
        <v>#VALUE!</v>
      </c>
    </row>
    <row r="12" spans="1:9" x14ac:dyDescent="0.25">
      <c r="A12" t="s">
        <v>50</v>
      </c>
    </row>
    <row r="13" spans="1:9" x14ac:dyDescent="0.25">
      <c r="B13" t="s">
        <v>42</v>
      </c>
      <c r="D13" s="28" t="s">
        <v>81</v>
      </c>
      <c r="E13" t="s">
        <v>81</v>
      </c>
    </row>
    <row r="14" spans="1:9" x14ac:dyDescent="0.25">
      <c r="B14" t="s">
        <v>43</v>
      </c>
      <c r="D14" s="28" t="s">
        <v>81</v>
      </c>
      <c r="E14" t="s">
        <v>81</v>
      </c>
    </row>
    <row r="15" spans="1:9" x14ac:dyDescent="0.25">
      <c r="B15" t="s">
        <v>44</v>
      </c>
      <c r="D15" s="28" t="s">
        <v>81</v>
      </c>
      <c r="E15" t="s">
        <v>81</v>
      </c>
    </row>
    <row r="17" spans="1:5" x14ac:dyDescent="0.25">
      <c r="A17" t="s">
        <v>55</v>
      </c>
      <c r="B17" t="s">
        <v>56</v>
      </c>
      <c r="D17" s="28" t="s">
        <v>81</v>
      </c>
      <c r="E17" t="s">
        <v>81</v>
      </c>
    </row>
    <row r="18" spans="1:5" x14ac:dyDescent="0.25">
      <c r="B18" t="s">
        <v>42</v>
      </c>
      <c r="D18" t="s">
        <v>81</v>
      </c>
      <c r="E18" t="s">
        <v>81</v>
      </c>
    </row>
    <row r="19" spans="1:5" x14ac:dyDescent="0.25">
      <c r="B19" t="s">
        <v>43</v>
      </c>
      <c r="D19" t="s">
        <v>81</v>
      </c>
      <c r="E19" t="s">
        <v>81</v>
      </c>
    </row>
    <row r="20" spans="1:5" x14ac:dyDescent="0.25">
      <c r="B20" t="s">
        <v>44</v>
      </c>
      <c r="D20" t="s">
        <v>81</v>
      </c>
      <c r="E20" t="s">
        <v>81</v>
      </c>
    </row>
    <row r="22" spans="1:5" x14ac:dyDescent="0.25">
      <c r="A22" t="s">
        <v>51</v>
      </c>
    </row>
    <row r="23" spans="1:5" x14ac:dyDescent="0.25">
      <c r="B23" t="s">
        <v>42</v>
      </c>
      <c r="D23" t="s">
        <v>53</v>
      </c>
      <c r="E23" t="s">
        <v>53</v>
      </c>
    </row>
    <row r="24" spans="1:5" x14ac:dyDescent="0.25">
      <c r="B24" t="s">
        <v>43</v>
      </c>
      <c r="D24" t="s">
        <v>53</v>
      </c>
      <c r="E24" t="s">
        <v>53</v>
      </c>
    </row>
    <row r="25" spans="1:5" x14ac:dyDescent="0.25">
      <c r="B25" t="s">
        <v>44</v>
      </c>
      <c r="D25" t="s">
        <v>53</v>
      </c>
      <c r="E25" t="s">
        <v>53</v>
      </c>
    </row>
    <row r="27" spans="1:5" x14ac:dyDescent="0.25">
      <c r="A27" t="s">
        <v>41</v>
      </c>
      <c r="D27">
        <f>(IF(D23="Early",0.7,IF(D23="Normal",1,IF(D23="Late",1.5,0))))</f>
        <v>1</v>
      </c>
    </row>
    <row r="28" spans="1:5" x14ac:dyDescent="0.25">
      <c r="B28" t="s">
        <v>42</v>
      </c>
      <c r="D28" s="2" t="e">
        <f>D13+((D18-D13)*((D$3-1)/(D$17-1))^(IF(D23="Early",0.7,IF(D23="Normal",1,IF(D23="Late",1.5,0)))))</f>
        <v>#VALUE!</v>
      </c>
      <c r="E28" s="2" t="e">
        <f>E13+((E18-E13)*((E$3-1)/(E$17-1))^(IF(E23="Early",0.7,IF(E23="Normal",1,IF(E23="Late",1.5,0)))))</f>
        <v>#VALUE!</v>
      </c>
    </row>
    <row r="29" spans="1:5" x14ac:dyDescent="0.25">
      <c r="B29" t="s">
        <v>43</v>
      </c>
      <c r="D29" s="2" t="e">
        <f t="shared" ref="D29:E30" si="0">D14+((D19-D14)*((D$3-1)/(D$17-1))^(IF(D24="Early",0.7,IF(D24="Normal",1,IF(D24="Late",1.5,0)))))</f>
        <v>#VALUE!</v>
      </c>
      <c r="E29" s="2" t="e">
        <f t="shared" si="0"/>
        <v>#VALUE!</v>
      </c>
    </row>
    <row r="30" spans="1:5" x14ac:dyDescent="0.25">
      <c r="B30" t="s">
        <v>44</v>
      </c>
      <c r="D30" s="2" t="e">
        <f t="shared" si="0"/>
        <v>#VALUE!</v>
      </c>
      <c r="E30" s="2" t="e">
        <f t="shared" si="0"/>
        <v>#VALUE!</v>
      </c>
    </row>
    <row r="32" spans="1:5" x14ac:dyDescent="0.25">
      <c r="A32" t="s">
        <v>45</v>
      </c>
    </row>
    <row r="33" spans="1:5" x14ac:dyDescent="0.25">
      <c r="B33" t="s">
        <v>42</v>
      </c>
      <c r="D33" s="2" t="e">
        <f>D13+((D18-D13)*((D$10-1)/(D$17-1))^(IF(D23="Early",0.7,IF(D23="Normal",1,IF(D23="Late",1.5,0)))))</f>
        <v>#VALUE!</v>
      </c>
      <c r="E33" s="2" t="e">
        <f>E13+((E18-E13)*((E$10-1)/(E$17-1))^(IF(E23="Early",0.7,IF(E23="Normal",1,IF(E23="Late",1.5,0)))))</f>
        <v>#VALUE!</v>
      </c>
    </row>
    <row r="34" spans="1:5" x14ac:dyDescent="0.25">
      <c r="B34" t="s">
        <v>43</v>
      </c>
      <c r="D34" s="2" t="e">
        <f t="shared" ref="D34:E35" si="1">D14+((D19-D14)*((D$10-1)/(D$17-1))^(IF(D24="Early",0.7,IF(D24="Normal",1,IF(D24="Late",1.5,0)))))</f>
        <v>#VALUE!</v>
      </c>
      <c r="E34" s="2" t="e">
        <f t="shared" si="1"/>
        <v>#VALUE!</v>
      </c>
    </row>
    <row r="35" spans="1:5" x14ac:dyDescent="0.25">
      <c r="B35" t="s">
        <v>44</v>
      </c>
      <c r="D35" s="2" t="e">
        <f t="shared" si="1"/>
        <v>#VALUE!</v>
      </c>
      <c r="E35" s="2" t="e">
        <f t="shared" si="1"/>
        <v>#VALUE!</v>
      </c>
    </row>
    <row r="37" spans="1:5" x14ac:dyDescent="0.25">
      <c r="A37" t="s">
        <v>46</v>
      </c>
    </row>
    <row r="38" spans="1:5" x14ac:dyDescent="0.25">
      <c r="B38" t="s">
        <v>42</v>
      </c>
      <c r="D38" s="2" t="e">
        <f>D33-D28</f>
        <v>#VALUE!</v>
      </c>
      <c r="E38" s="2" t="e">
        <f>E33-E28</f>
        <v>#VALUE!</v>
      </c>
    </row>
    <row r="39" spans="1:5" x14ac:dyDescent="0.25">
      <c r="B39" t="s">
        <v>43</v>
      </c>
      <c r="D39" s="2" t="e">
        <f t="shared" ref="D39:E40" si="2">D34-D29</f>
        <v>#VALUE!</v>
      </c>
      <c r="E39" s="2" t="e">
        <f t="shared" si="2"/>
        <v>#VALUE!</v>
      </c>
    </row>
    <row r="40" spans="1:5" x14ac:dyDescent="0.25">
      <c r="B40" t="s">
        <v>44</v>
      </c>
      <c r="D40" s="2" t="e">
        <f t="shared" si="2"/>
        <v>#VALUE!</v>
      </c>
      <c r="E40" s="2" t="e">
        <f t="shared" si="2"/>
        <v>#VALUE!</v>
      </c>
    </row>
    <row r="41" spans="1:5" x14ac:dyDescent="0.25">
      <c r="A41" t="s">
        <v>47</v>
      </c>
      <c r="D41" s="27" t="e">
        <f>(D38/10)+(D39/5)+(D40/3)</f>
        <v>#VALUE!</v>
      </c>
      <c r="E41" s="27" t="e">
        <f>(E38/10)+(E39/5)+(E40/3)</f>
        <v>#VALUE!</v>
      </c>
    </row>
  </sheetData>
  <pageMargins left="0.7" right="0.7" top="0.75" bottom="0.75" header="0.3" footer="0.3"/>
  <ignoredErrors>
    <ignoredError sqref="D31:D32 D36:D41" evalError="1"/>
  </ignoredErrors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L6"/>
  <sheetViews>
    <sheetView workbookViewId="0">
      <selection activeCell="O17" sqref="O17"/>
    </sheetView>
  </sheetViews>
  <sheetFormatPr defaultRowHeight="15" x14ac:dyDescent="0.25"/>
  <cols>
    <col min="2" max="2" width="6.140625" bestFit="1" customWidth="1"/>
    <col min="3" max="3" width="9.85546875" bestFit="1" customWidth="1"/>
    <col min="4" max="4" width="10.42578125" bestFit="1" customWidth="1"/>
    <col min="5" max="5" width="11.42578125" bestFit="1" customWidth="1"/>
    <col min="6" max="6" width="11.5703125" bestFit="1" customWidth="1"/>
  </cols>
  <sheetData>
    <row r="1" spans="1:12" x14ac:dyDescent="0.25">
      <c r="B1" t="s">
        <v>5</v>
      </c>
      <c r="C1" t="s">
        <v>62</v>
      </c>
      <c r="D1" t="s">
        <v>66</v>
      </c>
      <c r="E1" t="s">
        <v>67</v>
      </c>
      <c r="F1" t="s">
        <v>68</v>
      </c>
      <c r="G1" t="s">
        <v>59</v>
      </c>
      <c r="H1" t="s">
        <v>60</v>
      </c>
      <c r="I1" t="s">
        <v>61</v>
      </c>
      <c r="J1" t="s">
        <v>63</v>
      </c>
      <c r="K1" t="s">
        <v>64</v>
      </c>
      <c r="L1" t="s">
        <v>65</v>
      </c>
    </row>
    <row r="2" spans="1:12" x14ac:dyDescent="0.25">
      <c r="A2" t="str">
        <f>Sheet1!B3</f>
        <v>Leilan</v>
      </c>
      <c r="B2" s="36">
        <v>4</v>
      </c>
      <c r="C2" s="36">
        <v>99</v>
      </c>
      <c r="D2" t="s">
        <v>53</v>
      </c>
      <c r="E2" t="s">
        <v>53</v>
      </c>
      <c r="F2" t="s">
        <v>53</v>
      </c>
      <c r="G2" s="36">
        <v>1294</v>
      </c>
      <c r="H2" s="36">
        <v>918</v>
      </c>
      <c r="I2" s="36">
        <v>201</v>
      </c>
      <c r="J2" s="36">
        <v>3235</v>
      </c>
      <c r="K2" s="36">
        <v>1377</v>
      </c>
      <c r="L2" s="36">
        <v>302</v>
      </c>
    </row>
    <row r="3" spans="1:12" x14ac:dyDescent="0.25">
      <c r="A3" t="str">
        <f>Sheet1!C3</f>
        <v>Pet #2</v>
      </c>
      <c r="B3" s="36"/>
      <c r="C3" s="36"/>
      <c r="G3" s="36"/>
      <c r="H3" s="36"/>
      <c r="I3" s="36"/>
      <c r="J3" s="36"/>
      <c r="K3" s="36"/>
      <c r="L3" s="36"/>
    </row>
    <row r="4" spans="1:12" x14ac:dyDescent="0.25">
      <c r="A4" t="str">
        <f>Sheet1!D3</f>
        <v>Pet #3</v>
      </c>
      <c r="B4" s="36"/>
      <c r="C4" s="36"/>
      <c r="G4" s="36"/>
      <c r="H4" s="36"/>
      <c r="I4" s="36"/>
      <c r="J4" s="36"/>
      <c r="K4" s="36"/>
      <c r="L4" s="36"/>
    </row>
    <row r="5" spans="1:12" x14ac:dyDescent="0.25">
      <c r="A5" t="str">
        <f>Sheet1!E3</f>
        <v>Pet #4</v>
      </c>
      <c r="B5" s="36"/>
      <c r="C5" s="36"/>
      <c r="G5" s="36"/>
      <c r="H5" s="36"/>
      <c r="I5" s="36"/>
      <c r="J5" s="36"/>
      <c r="K5" s="36"/>
      <c r="L5" s="36"/>
    </row>
    <row r="6" spans="1:12" x14ac:dyDescent="0.25">
      <c r="A6" t="str">
        <f>Sheet1!F3</f>
        <v>Pet #5</v>
      </c>
      <c r="B6" s="36"/>
      <c r="C6" s="36"/>
      <c r="G6" s="36"/>
      <c r="H6" s="36"/>
      <c r="I6" s="36"/>
      <c r="J6" s="36"/>
      <c r="K6" s="36"/>
      <c r="L6" s="36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Sheet1</vt:lpstr>
      <vt:lpstr>Sheet2</vt:lpstr>
      <vt:lpstr>Sheet3</vt:lpstr>
      <vt:lpstr>Sheet4</vt:lpstr>
      <vt:lpstr>Sheet5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LyraTheFourth</dc:creator>
  <cp:lastModifiedBy>LyraTheFourth</cp:lastModifiedBy>
  <dcterms:created xsi:type="dcterms:W3CDTF">2014-05-04T22:40:21Z</dcterms:created>
  <dcterms:modified xsi:type="dcterms:W3CDTF">2014-05-08T08:04:38Z</dcterms:modified>
</cp:coreProperties>
</file>