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 codeName="{7A2D7E96-6E34-419A-AE5F-296B3A7E7977}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Clyine\Desktop\"/>
    </mc:Choice>
  </mc:AlternateContent>
  <bookViews>
    <workbookView xWindow="0" yWindow="0" windowWidth="20490" windowHeight="7755" activeTab="2"/>
  </bookViews>
  <sheets>
    <sheet name="DATA" sheetId="2" r:id="rId1"/>
    <sheet name="A" sheetId="1" r:id="rId2"/>
    <sheet name="B" sheetId="3" r:id="rId3"/>
  </sheets>
  <definedNames>
    <definedName name="Cash">DATA!$D$13</definedName>
    <definedName name="Credit">DATA!$D$12</definedName>
    <definedName name="Current">DATA!$D$10</definedName>
    <definedName name="Following">DATA!$D$11</definedName>
    <definedName name="LSaleG">DATA!$B$4</definedName>
    <definedName name="LSaleU">DATA!$B$2</definedName>
    <definedName name="Q1S">A!$C$10</definedName>
    <definedName name="Q2S">A!$D$10</definedName>
    <definedName name="Q3S">A!$E$10</definedName>
    <definedName name="Q4S">A!$F$10</definedName>
    <definedName name="SSaleG">DATA!$B$3</definedName>
    <definedName name="SSaleU">DATA!$B$1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B20" i="3" l="1"/>
  <c r="G4" i="3"/>
  <c r="D10" i="2"/>
  <c r="C6" i="3" s="1"/>
  <c r="C11" i="2"/>
  <c r="D11" i="2" s="1"/>
  <c r="G9" i="1"/>
  <c r="G8" i="1"/>
  <c r="C6" i="1"/>
  <c r="D6" i="1" s="1"/>
  <c r="E6" i="1" s="1"/>
  <c r="F6" i="1" s="1"/>
  <c r="C5" i="1"/>
  <c r="D5" i="1" s="1"/>
  <c r="E5" i="1" s="1"/>
  <c r="F5" i="1" s="1"/>
  <c r="E12" i="3" l="1"/>
  <c r="D9" i="3"/>
  <c r="G9" i="3" s="1"/>
  <c r="B15" i="3"/>
  <c r="B9" i="3"/>
  <c r="B6" i="3"/>
  <c r="B12" i="3"/>
  <c r="F15" i="3"/>
  <c r="G15" i="3" s="1"/>
  <c r="B13" i="3"/>
  <c r="B7" i="3"/>
  <c r="B10" i="3"/>
  <c r="B18" i="3"/>
  <c r="E10" i="3"/>
  <c r="D7" i="3"/>
  <c r="F13" i="3"/>
  <c r="G12" i="3"/>
  <c r="C10" i="1"/>
  <c r="D10" i="1"/>
  <c r="C16" i="3" l="1"/>
  <c r="G6" i="3"/>
  <c r="G13" i="3"/>
  <c r="F16" i="3"/>
  <c r="E16" i="3"/>
  <c r="G10" i="3"/>
  <c r="D16" i="3"/>
  <c r="G7" i="3"/>
  <c r="F10" i="1"/>
  <c r="E10" i="1"/>
  <c r="G10" i="1" s="1"/>
  <c r="G16" i="3" l="1"/>
  <c r="G6" i="1"/>
  <c r="G5" i="1"/>
</calcChain>
</file>

<file path=xl/sharedStrings.xml><?xml version="1.0" encoding="utf-8"?>
<sst xmlns="http://schemas.openxmlformats.org/spreadsheetml/2006/main" count="31" uniqueCount="24">
  <si>
    <t>Quarter 1</t>
  </si>
  <si>
    <t>Quarter 2</t>
  </si>
  <si>
    <t>Quarter 3</t>
  </si>
  <si>
    <t>Quarter 4</t>
  </si>
  <si>
    <t>Total</t>
  </si>
  <si>
    <t>Budgeted sales in units</t>
  </si>
  <si>
    <t>S Frames</t>
  </si>
  <si>
    <t>L Frames</t>
  </si>
  <si>
    <t>Selling price per unit</t>
  </si>
  <si>
    <t>Total Budgeted Sales</t>
  </si>
  <si>
    <t>Sales Budget</t>
  </si>
  <si>
    <t>Sale of S Frames in Quarter 1</t>
  </si>
  <si>
    <t>Sale of L Frames in Quarter 1</t>
  </si>
  <si>
    <t>Growth in sales of S Frames</t>
  </si>
  <si>
    <t>Growth in sales of L Frames</t>
  </si>
  <si>
    <t>L Price at Quarter</t>
  </si>
  <si>
    <t>S Price at Quarter</t>
  </si>
  <si>
    <t>Accounts Receivable 30 June</t>
  </si>
  <si>
    <t>1st  Quarter Sales</t>
  </si>
  <si>
    <t>2nd Quarter Sales</t>
  </si>
  <si>
    <t>3rd  Quarter Sales</t>
  </si>
  <si>
    <t>4th  Quarter Sales</t>
  </si>
  <si>
    <t>Total Cash Collection</t>
  </si>
  <si>
    <t>Cash Collection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</si>
</sst>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5" xfId="0" applyBorder="1"/>
    <xf numFmtId="0" fontId="2" fillId="0" borderId="0" xfId="0" applyFont="1" applyBorder="1"/>
    <xf numFmtId="0" fontId="2" fillId="0" borderId="6" xfId="0" applyFont="1" applyBorder="1"/>
    <xf numFmtId="0" fontId="2" fillId="0" borderId="5" xfId="0" applyFont="1" applyBorder="1"/>
    <xf numFmtId="0" fontId="0" fillId="0" borderId="0" xfId="0" applyBorder="1"/>
    <xf numFmtId="0" fontId="0" fillId="0" borderId="6" xfId="0" applyBorder="1"/>
    <xf numFmtId="0" fontId="2" fillId="0" borderId="7" xfId="0" applyFont="1" applyBorder="1"/>
    <xf numFmtId="0" fontId="0" fillId="0" borderId="0" xfId="0" applyFill="1"/>
    <xf numFmtId="9" fontId="0" fillId="0" borderId="0" xfId="0" applyNumberFormat="1"/>
    <xf numFmtId="164" fontId="0" fillId="0" borderId="1" xfId="1" applyNumberFormat="1" applyFont="1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0" fontId="0" fillId="5" borderId="14" xfId="0" applyFill="1" applyBorder="1"/>
    <xf numFmtId="164" fontId="0" fillId="3" borderId="0" xfId="1" applyNumberFormat="1" applyFont="1" applyFill="1" applyBorder="1"/>
    <xf numFmtId="164" fontId="0" fillId="3" borderId="1" xfId="1" applyNumberFormat="1" applyFont="1" applyFill="1" applyBorder="1"/>
    <xf numFmtId="164" fontId="0" fillId="3" borderId="16" xfId="1" applyNumberFormat="1" applyFont="1" applyFill="1" applyBorder="1"/>
    <xf numFmtId="164" fontId="0" fillId="3" borderId="2" xfId="0" applyNumberFormat="1" applyFill="1" applyBorder="1"/>
    <xf numFmtId="164" fontId="0" fillId="2" borderId="0" xfId="1" applyNumberFormat="1" applyFont="1" applyFill="1" applyBorder="1"/>
    <xf numFmtId="164" fontId="0" fillId="2" borderId="16" xfId="1" applyNumberFormat="1" applyFont="1" applyFill="1" applyBorder="1"/>
    <xf numFmtId="164" fontId="0" fillId="2" borderId="1" xfId="1" applyNumberFormat="1" applyFont="1" applyFill="1" applyBorder="1"/>
    <xf numFmtId="164" fontId="0" fillId="2" borderId="2" xfId="0" applyNumberFormat="1" applyFill="1" applyBorder="1"/>
    <xf numFmtId="164" fontId="0" fillId="4" borderId="0" xfId="1" applyNumberFormat="1" applyFont="1" applyFill="1" applyBorder="1"/>
    <xf numFmtId="164" fontId="0" fillId="4" borderId="16" xfId="1" applyNumberFormat="1" applyFont="1" applyFill="1" applyBorder="1"/>
    <xf numFmtId="164" fontId="0" fillId="4" borderId="1" xfId="1" applyNumberFormat="1" applyFont="1" applyFill="1" applyBorder="1"/>
    <xf numFmtId="164" fontId="0" fillId="4" borderId="2" xfId="0" applyNumberFormat="1" applyFill="1" applyBorder="1"/>
    <xf numFmtId="164" fontId="0" fillId="5" borderId="0" xfId="1" applyNumberFormat="1" applyFont="1" applyFill="1" applyBorder="1"/>
    <xf numFmtId="164" fontId="0" fillId="5" borderId="16" xfId="1" applyNumberFormat="1" applyFont="1" applyFill="1" applyBorder="1"/>
    <xf numFmtId="164" fontId="0" fillId="5" borderId="1" xfId="1" applyNumberFormat="1" applyFont="1" applyFill="1" applyBorder="1"/>
    <xf numFmtId="164" fontId="0" fillId="5" borderId="2" xfId="0" applyNumberFormat="1" applyFill="1" applyBorder="1"/>
    <xf numFmtId="164" fontId="0" fillId="5" borderId="6" xfId="1" applyNumberFormat="1" applyFont="1" applyFill="1" applyBorder="1"/>
    <xf numFmtId="164" fontId="0" fillId="5" borderId="20" xfId="0" applyNumberFormat="1" applyFill="1" applyBorder="1"/>
    <xf numFmtId="0" fontId="2" fillId="5" borderId="5" xfId="0" applyFont="1" applyFill="1" applyBorder="1"/>
    <xf numFmtId="9" fontId="2" fillId="5" borderId="15" xfId="2" applyFont="1" applyFill="1" applyBorder="1" applyAlignment="1">
      <alignment horizontal="left"/>
    </xf>
    <xf numFmtId="0" fontId="2" fillId="5" borderId="13" xfId="0" applyFont="1" applyFill="1" applyBorder="1" applyAlignment="1">
      <alignment horizontal="left"/>
    </xf>
    <xf numFmtId="9" fontId="2" fillId="5" borderId="13" xfId="2" applyFont="1" applyFill="1" applyBorder="1" applyAlignment="1">
      <alignment horizontal="left"/>
    </xf>
    <xf numFmtId="0" fontId="2" fillId="5" borderId="7" xfId="0" applyFont="1" applyFill="1" applyBorder="1"/>
    <xf numFmtId="164" fontId="0" fillId="0" borderId="8" xfId="1" applyNumberFormat="1" applyFont="1" applyBorder="1"/>
    <xf numFmtId="164" fontId="0" fillId="0" borderId="9" xfId="1" applyNumberFormat="1" applyFont="1" applyBorder="1"/>
    <xf numFmtId="0" fontId="2" fillId="3" borderId="19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5" borderId="1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left" vertical="center"/>
    </xf>
    <xf numFmtId="0" fontId="3" fillId="5" borderId="11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indent="4"/>
    </xf>
    <xf numFmtId="0" fontId="2" fillId="3" borderId="18" xfId="0" applyFont="1" applyFill="1" applyBorder="1" applyAlignment="1">
      <alignment horizontal="left" vertical="center" indent="4"/>
    </xf>
    <xf numFmtId="0" fontId="2" fillId="3" borderId="22" xfId="0" applyFont="1" applyFill="1" applyBorder="1" applyAlignment="1">
      <alignment horizontal="left" vertical="center" indent="4"/>
    </xf>
    <xf numFmtId="0" fontId="2" fillId="5" borderId="17" xfId="0" applyFont="1" applyFill="1" applyBorder="1" applyAlignment="1">
      <alignment horizontal="left" vertical="center" indent="4"/>
    </xf>
    <xf numFmtId="0" fontId="2" fillId="5" borderId="18" xfId="0" applyFont="1" applyFill="1" applyBorder="1" applyAlignment="1">
      <alignment horizontal="left" vertical="center" indent="4"/>
    </xf>
    <xf numFmtId="0" fontId="2" fillId="5" borderId="22" xfId="0" applyFont="1" applyFill="1" applyBorder="1" applyAlignment="1">
      <alignment horizontal="left" vertical="center" indent="4"/>
    </xf>
    <xf numFmtId="0" fontId="2" fillId="4" borderId="17" xfId="0" applyFont="1" applyFill="1" applyBorder="1" applyAlignment="1">
      <alignment horizontal="left" vertical="center" indent="4"/>
    </xf>
    <xf numFmtId="0" fontId="2" fillId="4" borderId="18" xfId="0" applyFont="1" applyFill="1" applyBorder="1" applyAlignment="1">
      <alignment horizontal="left" vertical="center" indent="4"/>
    </xf>
    <xf numFmtId="0" fontId="2" fillId="4" borderId="22" xfId="0" applyFont="1" applyFill="1" applyBorder="1" applyAlignment="1">
      <alignment horizontal="left" vertical="center" indent="4"/>
    </xf>
    <xf numFmtId="0" fontId="2" fillId="2" borderId="17" xfId="0" applyFont="1" applyFill="1" applyBorder="1" applyAlignment="1">
      <alignment horizontal="left" vertical="center" indent="4"/>
    </xf>
    <xf numFmtId="0" fontId="2" fillId="2" borderId="18" xfId="0" applyFont="1" applyFill="1" applyBorder="1" applyAlignment="1">
      <alignment horizontal="left" vertical="center" indent="4"/>
    </xf>
    <xf numFmtId="0" fontId="2" fillId="2" borderId="22" xfId="0" applyFont="1" applyFill="1" applyBorder="1" applyAlignment="1">
      <alignment horizontal="left" vertical="center" indent="4"/>
    </xf>
    <xf numFmtId="164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6/relationships/vbaProject" Target="vbaProject.bin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22" fmlaLink="DATA!$C$10" horiz="1" max="100" page="10" val="80"/>
</file>

<file path=xl/ctrlProps/ctrlProp2.xml><?xml version="1.0" encoding="utf-8"?>
<formControlPr xmlns="http://schemas.microsoft.com/office/spreadsheetml/2009/9/main" objectType="Scroll" dx="22" fmlaLink="DATA!$D$12" horiz="1" max="100" page="10" val="6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17</xdr:row>
          <xdr:rowOff>57150</xdr:rowOff>
        </xdr:from>
        <xdr:to>
          <xdr:col>6</xdr:col>
          <xdr:colOff>981075</xdr:colOff>
          <xdr:row>17</xdr:row>
          <xdr:rowOff>304800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19</xdr:row>
          <xdr:rowOff>66675</xdr:rowOff>
        </xdr:from>
        <xdr:to>
          <xdr:col>6</xdr:col>
          <xdr:colOff>981075</xdr:colOff>
          <xdr:row>19</xdr:row>
          <xdr:rowOff>314325</xdr:rowOff>
        </xdr:to>
        <xdr:sp macro="" textlink="">
          <xdr:nvSpPr>
            <xdr:cNvPr id="3076" name="Scroll Bar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3"/>
  <sheetViews>
    <sheetView workbookViewId="0">
      <selection activeCell="D13" sqref="D13"/>
    </sheetView>
  </sheetViews>
  <sheetFormatPr defaultRowHeight="15" x14ac:dyDescent="0.25"/>
  <cols>
    <col min="1" max="1" width="30.140625" customWidth="1"/>
  </cols>
  <sheetData>
    <row r="1" spans="1:5" x14ac:dyDescent="0.25">
      <c r="A1" t="s">
        <v>11</v>
      </c>
      <c r="B1">
        <v>55000</v>
      </c>
    </row>
    <row r="2" spans="1:5" x14ac:dyDescent="0.25">
      <c r="A2" t="s">
        <v>12</v>
      </c>
      <c r="B2">
        <v>45000</v>
      </c>
    </row>
    <row r="3" spans="1:5" x14ac:dyDescent="0.25">
      <c r="A3" t="s">
        <v>13</v>
      </c>
      <c r="B3">
        <v>5000</v>
      </c>
    </row>
    <row r="4" spans="1:5" x14ac:dyDescent="0.25">
      <c r="A4" t="s">
        <v>14</v>
      </c>
      <c r="B4">
        <v>5000</v>
      </c>
    </row>
    <row r="5" spans="1:5" x14ac:dyDescent="0.25">
      <c r="A5" t="s">
        <v>16</v>
      </c>
      <c r="B5">
        <v>10</v>
      </c>
      <c r="C5">
        <v>10</v>
      </c>
      <c r="D5">
        <v>10</v>
      </c>
      <c r="E5">
        <v>10</v>
      </c>
    </row>
    <row r="6" spans="1:5" x14ac:dyDescent="0.25">
      <c r="A6" t="s">
        <v>15</v>
      </c>
      <c r="B6">
        <v>15</v>
      </c>
      <c r="C6">
        <v>15</v>
      </c>
      <c r="D6">
        <v>15</v>
      </c>
      <c r="E6">
        <v>15</v>
      </c>
    </row>
    <row r="10" spans="1:5" x14ac:dyDescent="0.25">
      <c r="B10" s="9"/>
      <c r="C10">
        <v>80</v>
      </c>
      <c r="D10">
        <f>C10/100</f>
        <v>0.8</v>
      </c>
    </row>
    <row r="11" spans="1:5" x14ac:dyDescent="0.25">
      <c r="B11" s="9"/>
      <c r="C11">
        <f>100-$C$10</f>
        <v>20</v>
      </c>
      <c r="D11">
        <f>C11/100</f>
        <v>0.2</v>
      </c>
    </row>
    <row r="12" spans="1:5" x14ac:dyDescent="0.25">
      <c r="D12">
        <v>60</v>
      </c>
    </row>
    <row r="13" spans="1:5" x14ac:dyDescent="0.25">
      <c r="D13">
        <f>100-Credit</f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0"/>
  <sheetViews>
    <sheetView workbookViewId="0">
      <selection activeCell="J6" sqref="J6"/>
    </sheetView>
  </sheetViews>
  <sheetFormatPr defaultRowHeight="15" x14ac:dyDescent="0.25"/>
  <cols>
    <col min="1" max="1" width="35.7109375" style="8" customWidth="1"/>
    <col min="2" max="2" width="28.42578125" customWidth="1"/>
    <col min="3" max="7" width="15.7109375" customWidth="1"/>
  </cols>
  <sheetData>
    <row r="1" spans="2:7" s="8" customFormat="1" ht="33" customHeight="1" thickBot="1" x14ac:dyDescent="0.3"/>
    <row r="2" spans="2:7" ht="15.75" thickBot="1" x14ac:dyDescent="0.3">
      <c r="B2" s="44" t="s">
        <v>10</v>
      </c>
      <c r="C2" s="45"/>
      <c r="D2" s="45"/>
      <c r="E2" s="45"/>
      <c r="F2" s="45"/>
      <c r="G2" s="46"/>
    </row>
    <row r="3" spans="2:7" x14ac:dyDescent="0.25">
      <c r="B3" s="1"/>
      <c r="C3" s="2" t="s">
        <v>0</v>
      </c>
      <c r="D3" s="2" t="s">
        <v>1</v>
      </c>
      <c r="E3" s="2" t="s">
        <v>2</v>
      </c>
      <c r="F3" s="2" t="s">
        <v>3</v>
      </c>
      <c r="G3" s="3" t="s">
        <v>4</v>
      </c>
    </row>
    <row r="4" spans="2:7" x14ac:dyDescent="0.25">
      <c r="B4" s="4" t="s">
        <v>5</v>
      </c>
      <c r="C4" s="5"/>
      <c r="D4" s="5"/>
      <c r="E4" s="5"/>
      <c r="F4" s="5"/>
      <c r="G4" s="6"/>
    </row>
    <row r="5" spans="2:7" x14ac:dyDescent="0.25">
      <c r="B5" s="1" t="s">
        <v>6</v>
      </c>
      <c r="C5" s="5">
        <f>DATA!B1</f>
        <v>55000</v>
      </c>
      <c r="D5" s="5">
        <f>C5+DATA!$B$3</f>
        <v>60000</v>
      </c>
      <c r="E5" s="5">
        <f>D5+DATA!$B$3</f>
        <v>65000</v>
      </c>
      <c r="F5" s="5">
        <f>E5+DATA!$B$3</f>
        <v>70000</v>
      </c>
      <c r="G5" s="6">
        <f>SUM(C5:F5)</f>
        <v>250000</v>
      </c>
    </row>
    <row r="6" spans="2:7" x14ac:dyDescent="0.25">
      <c r="B6" s="1" t="s">
        <v>7</v>
      </c>
      <c r="C6" s="5">
        <f>DATA!B2</f>
        <v>45000</v>
      </c>
      <c r="D6" s="5">
        <f>C6+DATA!$B$4</f>
        <v>50000</v>
      </c>
      <c r="E6" s="5">
        <f>D6+DATA!$B$4</f>
        <v>55000</v>
      </c>
      <c r="F6" s="5">
        <f>E6+DATA!$B$4</f>
        <v>60000</v>
      </c>
      <c r="G6" s="6">
        <f t="shared" ref="G6:G10" si="0">SUM(C6:F6)</f>
        <v>210000</v>
      </c>
    </row>
    <row r="7" spans="2:7" x14ac:dyDescent="0.25">
      <c r="B7" s="4" t="s">
        <v>8</v>
      </c>
      <c r="C7" s="5"/>
      <c r="D7" s="5"/>
      <c r="E7" s="5"/>
      <c r="F7" s="5"/>
      <c r="G7" s="6"/>
    </row>
    <row r="8" spans="2:7" x14ac:dyDescent="0.25">
      <c r="B8" s="1" t="s">
        <v>6</v>
      </c>
      <c r="C8" s="11">
        <v>10</v>
      </c>
      <c r="D8" s="11">
        <v>10</v>
      </c>
      <c r="E8" s="11">
        <v>10</v>
      </c>
      <c r="F8" s="11">
        <v>10</v>
      </c>
      <c r="G8" s="12">
        <f>AVERAGE(C8:F8)</f>
        <v>10</v>
      </c>
    </row>
    <row r="9" spans="2:7" x14ac:dyDescent="0.25">
      <c r="B9" s="1" t="s">
        <v>7</v>
      </c>
      <c r="C9" s="10">
        <v>15</v>
      </c>
      <c r="D9" s="10">
        <v>15</v>
      </c>
      <c r="E9" s="10">
        <v>15</v>
      </c>
      <c r="F9" s="10">
        <v>15</v>
      </c>
      <c r="G9" s="12">
        <f>AVERAGE(C9:F9)</f>
        <v>15</v>
      </c>
    </row>
    <row r="10" spans="2:7" ht="15.75" thickBot="1" x14ac:dyDescent="0.3">
      <c r="B10" s="7" t="s">
        <v>9</v>
      </c>
      <c r="C10" s="37">
        <f>(C8*C5)+(C9*C6)</f>
        <v>1225000</v>
      </c>
      <c r="D10" s="37">
        <f t="shared" ref="D10:F10" si="1">(D8*D5)+(D9*D6)</f>
        <v>1350000</v>
      </c>
      <c r="E10" s="37">
        <f t="shared" si="1"/>
        <v>1475000</v>
      </c>
      <c r="F10" s="37">
        <f t="shared" si="1"/>
        <v>1600000</v>
      </c>
      <c r="G10" s="38">
        <f t="shared" si="0"/>
        <v>5650000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0"/>
  <sheetViews>
    <sheetView tabSelected="1" zoomScaleNormal="100" workbookViewId="0">
      <selection activeCell="A20" sqref="A20"/>
    </sheetView>
  </sheetViews>
  <sheetFormatPr defaultRowHeight="15" x14ac:dyDescent="0.25"/>
  <cols>
    <col min="1" max="1" width="35.7109375" customWidth="1"/>
    <col min="2" max="2" width="28.42578125" customWidth="1"/>
    <col min="3" max="7" width="15.7109375" customWidth="1"/>
    <col min="8" max="8" width="11.5703125" bestFit="1" customWidth="1"/>
  </cols>
  <sheetData>
    <row r="1" spans="2:8" ht="15.75" thickBot="1" x14ac:dyDescent="0.3"/>
    <row r="2" spans="2:8" ht="15.75" thickBot="1" x14ac:dyDescent="0.3">
      <c r="B2" s="50" t="s">
        <v>23</v>
      </c>
      <c r="C2" s="51"/>
      <c r="D2" s="51"/>
      <c r="E2" s="51"/>
      <c r="F2" s="51"/>
      <c r="G2" s="52"/>
    </row>
    <row r="3" spans="2:8" ht="15.75" thickBot="1" x14ac:dyDescent="0.3">
      <c r="B3" s="13"/>
      <c r="C3" s="39" t="s">
        <v>0</v>
      </c>
      <c r="D3" s="40" t="s">
        <v>1</v>
      </c>
      <c r="E3" s="41" t="s">
        <v>2</v>
      </c>
      <c r="F3" s="42" t="s">
        <v>3</v>
      </c>
      <c r="G3" s="43" t="s">
        <v>4</v>
      </c>
    </row>
    <row r="4" spans="2:8" x14ac:dyDescent="0.25">
      <c r="B4" s="32" t="s">
        <v>17</v>
      </c>
      <c r="C4" s="14">
        <v>132000</v>
      </c>
      <c r="D4" s="18"/>
      <c r="E4" s="22"/>
      <c r="F4" s="26"/>
      <c r="G4" s="30">
        <f>IF(SUM(C4:F4)=0,"",SUM(C4:F4))</f>
        <v>132000</v>
      </c>
    </row>
    <row r="5" spans="2:8" x14ac:dyDescent="0.25">
      <c r="B5" s="56" t="s">
        <v>18</v>
      </c>
      <c r="C5" s="57"/>
      <c r="D5" s="57"/>
      <c r="E5" s="57"/>
      <c r="F5" s="57"/>
      <c r="G5" s="58"/>
    </row>
    <row r="6" spans="2:8" x14ac:dyDescent="0.25">
      <c r="B6" s="33" t="str">
        <f>Current*100 &amp; "%" &amp;" x "&amp; Q1S/100*Credit &amp; " + " &amp; Cash &amp; "% " &amp; " x " &amp; Q1S</f>
        <v>80% x 735000 + 40%  x 1225000</v>
      </c>
      <c r="C6" s="16">
        <f>Current*(Q1S/100*Credit)+(Cash/100)*Q1S</f>
        <v>1078000</v>
      </c>
      <c r="D6" s="19"/>
      <c r="E6" s="23"/>
      <c r="F6" s="27"/>
      <c r="G6" s="30">
        <f t="shared" ref="G6:G15" si="0">IF(SUM(C6:F6)=0,"",SUM(C6:F6))</f>
        <v>1078000</v>
      </c>
    </row>
    <row r="7" spans="2:8" x14ac:dyDescent="0.25">
      <c r="B7" s="34" t="str">
        <f>Following*100 &amp; "%" &amp;" x "&amp; Q1S/100*Credit</f>
        <v>20% x 735000</v>
      </c>
      <c r="C7" s="15"/>
      <c r="D7" s="20">
        <f>Following*(Q1S/100*Credit)</f>
        <v>147000</v>
      </c>
      <c r="E7" s="24"/>
      <c r="F7" s="28"/>
      <c r="G7" s="30">
        <f t="shared" si="0"/>
        <v>147000</v>
      </c>
    </row>
    <row r="8" spans="2:8" x14ac:dyDescent="0.25">
      <c r="B8" s="65" t="s">
        <v>19</v>
      </c>
      <c r="C8" s="66"/>
      <c r="D8" s="66"/>
      <c r="E8" s="66"/>
      <c r="F8" s="66"/>
      <c r="G8" s="67"/>
    </row>
    <row r="9" spans="2:8" x14ac:dyDescent="0.25">
      <c r="B9" s="33" t="str">
        <f>Current*100 &amp; "%" &amp;" x "&amp; Q2S/100*Credit &amp; " + " &amp; Cash &amp; "% " &amp; " x " &amp; Q2S</f>
        <v>80% x 810000 + 40%  x 1350000</v>
      </c>
      <c r="C9" s="16"/>
      <c r="D9" s="19">
        <f>Current*(Q2S/100*Credit)+(Cash/100)*Q2S</f>
        <v>1188000</v>
      </c>
      <c r="E9" s="23"/>
      <c r="F9" s="27"/>
      <c r="G9" s="30">
        <f t="shared" si="0"/>
        <v>1188000</v>
      </c>
    </row>
    <row r="10" spans="2:8" x14ac:dyDescent="0.25">
      <c r="B10" s="34" t="str">
        <f>Following*100 &amp; "%" &amp;" x "&amp; Q2S/100*Credit</f>
        <v>20% x 810000</v>
      </c>
      <c r="C10" s="15"/>
      <c r="D10" s="20"/>
      <c r="E10" s="24">
        <f>Following*(Q2S/100*Credit)</f>
        <v>162000</v>
      </c>
      <c r="F10" s="28"/>
      <c r="G10" s="30">
        <f t="shared" si="0"/>
        <v>162000</v>
      </c>
    </row>
    <row r="11" spans="2:8" x14ac:dyDescent="0.25">
      <c r="B11" s="62" t="s">
        <v>20</v>
      </c>
      <c r="C11" s="63"/>
      <c r="D11" s="63"/>
      <c r="E11" s="63"/>
      <c r="F11" s="63"/>
      <c r="G11" s="64"/>
    </row>
    <row r="12" spans="2:8" x14ac:dyDescent="0.25">
      <c r="B12" s="33" t="str">
        <f>Current*100 &amp; "%" &amp;" x "&amp; Q3S/100*Credit &amp; " + " &amp; Cash &amp; "% " &amp; " x " &amp; Q3S</f>
        <v>80% x 885000 + 40%  x 1475000</v>
      </c>
      <c r="C12" s="16"/>
      <c r="D12" s="19"/>
      <c r="E12" s="23">
        <f>Current*(Q3S/100*Credit)+(Cash/100)*Q3S</f>
        <v>1298000</v>
      </c>
      <c r="F12" s="27"/>
      <c r="G12" s="30">
        <f t="shared" si="0"/>
        <v>1298000</v>
      </c>
    </row>
    <row r="13" spans="2:8" x14ac:dyDescent="0.25">
      <c r="B13" s="34" t="str">
        <f>Following*100 &amp; "%" &amp;" x "&amp; Q3S/100*Credit</f>
        <v>20% x 885000</v>
      </c>
      <c r="C13" s="15"/>
      <c r="D13" s="20"/>
      <c r="E13" s="24"/>
      <c r="F13" s="28">
        <f>Following*(Q3S/100*Credit)</f>
        <v>177000</v>
      </c>
      <c r="G13" s="30">
        <f t="shared" si="0"/>
        <v>177000</v>
      </c>
      <c r="H13" s="68"/>
    </row>
    <row r="14" spans="2:8" x14ac:dyDescent="0.25">
      <c r="B14" s="59" t="s">
        <v>21</v>
      </c>
      <c r="C14" s="60"/>
      <c r="D14" s="60"/>
      <c r="E14" s="60"/>
      <c r="F14" s="60"/>
      <c r="G14" s="61"/>
    </row>
    <row r="15" spans="2:8" x14ac:dyDescent="0.25">
      <c r="B15" s="35" t="str">
        <f>Current*100 &amp; "%" &amp;" x "&amp; Q4S/100*Credit &amp; " + " &amp; Cash &amp; "% " &amp; " x " &amp; Q4S</f>
        <v>80% x 960000 + 40%  x 1600000</v>
      </c>
      <c r="C15" s="14"/>
      <c r="D15" s="18"/>
      <c r="E15" s="22"/>
      <c r="F15" s="26">
        <f>Current*(Q4S/100*Credit)+(Cash/100)*Q4S</f>
        <v>1408000</v>
      </c>
      <c r="G15" s="30">
        <f t="shared" si="0"/>
        <v>1408000</v>
      </c>
    </row>
    <row r="16" spans="2:8" ht="15.75" thickBot="1" x14ac:dyDescent="0.3">
      <c r="B16" s="36" t="s">
        <v>22</v>
      </c>
      <c r="C16" s="17">
        <f>SUM(C4:C15)</f>
        <v>1210000</v>
      </c>
      <c r="D16" s="21">
        <f t="shared" ref="D16:G16" si="1">SUM(D4:D15)</f>
        <v>1335000</v>
      </c>
      <c r="E16" s="25">
        <f t="shared" si="1"/>
        <v>1460000</v>
      </c>
      <c r="F16" s="29">
        <f t="shared" si="1"/>
        <v>1585000</v>
      </c>
      <c r="G16" s="31">
        <f t="shared" si="1"/>
        <v>5590000</v>
      </c>
    </row>
    <row r="17" spans="2:7" ht="15.75" thickBot="1" x14ac:dyDescent="0.3"/>
    <row r="18" spans="2:7" ht="30" customHeight="1" thickBot="1" x14ac:dyDescent="0.3">
      <c r="B18" s="53" t="str">
        <f>"Percentage of Sales Collected during the current month, Currently " &amp; Current*100 &amp; "%"</f>
        <v>Percentage of Sales Collected during the current month, Currently 80%</v>
      </c>
      <c r="C18" s="54"/>
      <c r="D18" s="54"/>
      <c r="E18" s="54"/>
      <c r="F18" s="54"/>
      <c r="G18" s="55"/>
    </row>
    <row r="19" spans="2:7" ht="15.75" thickBot="1" x14ac:dyDescent="0.3"/>
    <row r="20" spans="2:7" ht="30" customHeight="1" thickBot="1" x14ac:dyDescent="0.3">
      <c r="B20" s="47" t="str">
        <f>"Percentage of total sales transacted on credit, Currently "&amp; Credit &amp; "%"</f>
        <v>Percentage of total sales transacted on credit, Currently 60%</v>
      </c>
      <c r="C20" s="48"/>
      <c r="D20" s="48"/>
      <c r="E20" s="48"/>
      <c r="F20" s="48"/>
      <c r="G20" s="49"/>
    </row>
  </sheetData>
  <mergeCells count="7">
    <mergeCell ref="B20:G20"/>
    <mergeCell ref="B2:G2"/>
    <mergeCell ref="B18:G18"/>
    <mergeCell ref="B5:G5"/>
    <mergeCell ref="B14:G14"/>
    <mergeCell ref="B11:G11"/>
    <mergeCell ref="B8:G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4</xdr:col>
                    <xdr:colOff>409575</xdr:colOff>
                    <xdr:row>17</xdr:row>
                    <xdr:rowOff>57150</xdr:rowOff>
                  </from>
                  <to>
                    <xdr:col>6</xdr:col>
                    <xdr:colOff>981075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4" name="Scroll Bar 4">
              <controlPr defaultSize="0" autoPict="0">
                <anchor moveWithCells="1">
                  <from>
                    <xdr:col>4</xdr:col>
                    <xdr:colOff>409575</xdr:colOff>
                    <xdr:row>19</xdr:row>
                    <xdr:rowOff>66675</xdr:rowOff>
                  </from>
                  <to>
                    <xdr:col>6</xdr:col>
                    <xdr:colOff>981075</xdr:colOff>
                    <xdr:row>19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12</vt:i4>
      </vt:variant>
    </vt:vector>
  </HeadingPairs>
  <TitlesOfParts>
    <vt:vector size="15" baseType="lpstr">
      <vt:lpstr>DATA</vt:lpstr>
      <vt:lpstr>A</vt:lpstr>
      <vt:lpstr>B</vt:lpstr>
      <vt:lpstr>Cash</vt:lpstr>
      <vt:lpstr>Credit</vt:lpstr>
      <vt:lpstr>Current</vt:lpstr>
      <vt:lpstr>Following</vt:lpstr>
      <vt:lpstr>LSaleG</vt:lpstr>
      <vt:lpstr>LSaleU</vt:lpstr>
      <vt:lpstr>Q1S</vt:lpstr>
      <vt:lpstr>Q2S</vt:lpstr>
      <vt:lpstr>Q3S</vt:lpstr>
      <vt:lpstr>Q4S</vt:lpstr>
      <vt:lpstr>SSaleG</vt:lpstr>
      <vt:lpstr>SSaleU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Clyine CJQ</dc:creator>
  <cp:lastModifiedBy>Clyine CJQ</cp:lastModifiedBy>
  <dcterms:created xsi:type="dcterms:W3CDTF">2014-05-12T14:37:04Z</dcterms:created>
  <dcterms:modified xsi:type="dcterms:W3CDTF">2014-05-13T06:38:30Z</dcterms:modified>
</cp:coreProperties>
</file>