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2980" windowHeight="1084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4" i="1" l="1"/>
  <c r="B13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C19" i="1"/>
  <c r="A19" i="1"/>
  <c r="B12" i="1"/>
  <c r="D19" i="1" l="1"/>
  <c r="E19" i="1"/>
  <c r="B15" i="1"/>
  <c r="A32" i="1" s="1"/>
  <c r="B28" i="1"/>
  <c r="B27" i="1"/>
  <c r="B26" i="1"/>
  <c r="B25" i="1"/>
  <c r="B24" i="1"/>
  <c r="B23" i="1"/>
  <c r="B22" i="1"/>
  <c r="B21" i="1"/>
  <c r="B20" i="1"/>
  <c r="F19" i="1" l="1"/>
  <c r="G19" i="1" s="1"/>
  <c r="C27" i="1"/>
  <c r="C26" i="1"/>
  <c r="C21" i="1"/>
  <c r="C25" i="1"/>
  <c r="C22" i="1"/>
  <c r="C28" i="1"/>
  <c r="C24" i="1"/>
  <c r="C23" i="1"/>
  <c r="C20" i="1"/>
  <c r="B29" i="1"/>
  <c r="D28" i="1" l="1"/>
  <c r="C29" i="1"/>
  <c r="D20" i="1"/>
  <c r="D22" i="1"/>
  <c r="C30" i="1"/>
  <c r="D25" i="1"/>
  <c r="D23" i="1"/>
  <c r="F21" i="1"/>
  <c r="D21" i="1"/>
  <c r="D26" i="1"/>
  <c r="D24" i="1"/>
  <c r="F27" i="1"/>
  <c r="G27" i="1"/>
  <c r="D27" i="1"/>
  <c r="B30" i="1"/>
  <c r="E29" i="1"/>
  <c r="E21" i="1"/>
  <c r="G21" i="1" s="1"/>
  <c r="E22" i="1"/>
  <c r="F22" i="1" s="1"/>
  <c r="E28" i="1"/>
  <c r="F28" i="1" s="1"/>
  <c r="E23" i="1"/>
  <c r="F23" i="1" s="1"/>
  <c r="E24" i="1"/>
  <c r="E20" i="1"/>
  <c r="F20" i="1" s="1"/>
  <c r="E27" i="1"/>
  <c r="E25" i="1"/>
  <c r="F25" i="1" s="1"/>
  <c r="E26" i="1"/>
  <c r="F26" i="1" s="1"/>
  <c r="G26" i="1" l="1"/>
  <c r="D30" i="1"/>
  <c r="G23" i="1"/>
  <c r="G25" i="1"/>
  <c r="G20" i="1"/>
  <c r="F29" i="1"/>
  <c r="G29" i="1" s="1"/>
  <c r="D29" i="1"/>
  <c r="G28" i="1"/>
  <c r="F24" i="1"/>
  <c r="G24" i="1" s="1"/>
  <c r="G22" i="1"/>
  <c r="B32" i="1"/>
  <c r="B31" i="1"/>
  <c r="C31" i="1" s="1"/>
  <c r="C32" i="1" l="1"/>
  <c r="D32" i="1"/>
  <c r="D31" i="1"/>
  <c r="E31" i="1"/>
  <c r="E30" i="1"/>
  <c r="F30" i="1" l="1"/>
  <c r="G30" i="1"/>
  <c r="F31" i="1"/>
  <c r="G31" i="1" s="1"/>
  <c r="E32" i="1"/>
  <c r="F32" i="1" l="1"/>
  <c r="G32" i="1" s="1"/>
</calcChain>
</file>

<file path=xl/sharedStrings.xml><?xml version="1.0" encoding="utf-8"?>
<sst xmlns="http://schemas.openxmlformats.org/spreadsheetml/2006/main" count="32" uniqueCount="24">
  <si>
    <t>Station (ft.)</t>
  </si>
  <si>
    <t>Chord Length (ft.)</t>
  </si>
  <si>
    <r>
      <t>Deflection Angle (</t>
    </r>
    <r>
      <rPr>
        <b/>
        <sz val="11"/>
        <color theme="1"/>
        <rFont val="Calibri"/>
        <family val="2"/>
      </rPr>
      <t>°)</t>
    </r>
  </si>
  <si>
    <t>Total Chord Length (ft.)</t>
  </si>
  <si>
    <t>Degrees</t>
  </si>
  <si>
    <t>Minutes</t>
  </si>
  <si>
    <t>Seconds</t>
  </si>
  <si>
    <t>CE 161 Horizontal Curve Calculations, Deflection Angles, and Total Chord Length</t>
  </si>
  <si>
    <t>Input the following values:</t>
  </si>
  <si>
    <t>P.C.</t>
  </si>
  <si>
    <t>P.I.</t>
  </si>
  <si>
    <t>T</t>
  </si>
  <si>
    <t>L</t>
  </si>
  <si>
    <t>R</t>
  </si>
  <si>
    <t>Degree of Curvature</t>
  </si>
  <si>
    <t>Calculated values:</t>
  </si>
  <si>
    <t>P.T.</t>
  </si>
  <si>
    <t>Length of first chord</t>
  </si>
  <si>
    <t>Length of last chord</t>
  </si>
  <si>
    <t>ft.</t>
  </si>
  <si>
    <t>degrees</t>
  </si>
  <si>
    <t>Chord length</t>
  </si>
  <si>
    <t>Data Entry Cells</t>
  </si>
  <si>
    <t>LEGEND: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</si>
</sst>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3F3F76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3" fillId="2" borderId="1" applyNumberFormat="0" applyAlignment="0" applyProtection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0" fillId="0" borderId="0" xfId="0" applyFont="1"/>
    <xf numFmtId="0" fontId="5" fillId="3" borderId="1" xfId="1" applyFont="1" applyFill="1"/>
    <xf numFmtId="0" fontId="7" fillId="3" borderId="1" xfId="2" applyFont="1" applyFill="1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</cellXfs>
  <cellStyles count="3">
    <cellStyle name="Explanatory Text" xfId="2" builtinId="53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C23" sqref="C23"/>
    </sheetView>
  </sheetViews>
  <sheetFormatPr defaultRowHeight="14.4" x14ac:dyDescent="0.3"/>
  <cols>
    <col min="1" max="1" width="17.77734375" customWidth="1"/>
    <col min="2" max="2" width="16" customWidth="1"/>
    <col min="3" max="3" width="17.33203125" customWidth="1"/>
    <col min="4" max="4" width="20.77734375" customWidth="1"/>
    <col min="5" max="5" width="8.33203125" customWidth="1"/>
  </cols>
  <sheetData>
    <row r="1" spans="1:7" x14ac:dyDescent="0.3">
      <c r="A1" s="6" t="s">
        <v>7</v>
      </c>
      <c r="B1" s="7"/>
      <c r="C1" s="7"/>
      <c r="D1" s="7"/>
      <c r="E1" s="7"/>
      <c r="F1" s="7"/>
      <c r="G1" s="7"/>
    </row>
    <row r="3" spans="1:7" x14ac:dyDescent="0.3">
      <c r="A3" s="8" t="s">
        <v>8</v>
      </c>
      <c r="B3" s="6"/>
      <c r="C3" s="6"/>
      <c r="D3" s="1" t="s">
        <v>23</v>
      </c>
    </row>
    <row r="4" spans="1:7" x14ac:dyDescent="0.3">
      <c r="A4" s="1" t="s">
        <v>9</v>
      </c>
      <c r="B4" s="3"/>
      <c r="C4" t="s">
        <v>19</v>
      </c>
      <c r="D4" s="4" t="s">
        <v>22</v>
      </c>
    </row>
    <row r="5" spans="1:7" x14ac:dyDescent="0.3">
      <c r="A5" s="1" t="s">
        <v>10</v>
      </c>
      <c r="B5" s="3"/>
      <c r="C5" t="s">
        <v>19</v>
      </c>
    </row>
    <row r="6" spans="1:7" x14ac:dyDescent="0.3">
      <c r="A6" s="1" t="s">
        <v>11</v>
      </c>
      <c r="B6" s="3"/>
      <c r="C6" t="s">
        <v>19</v>
      </c>
    </row>
    <row r="7" spans="1:7" x14ac:dyDescent="0.3">
      <c r="A7" s="1" t="s">
        <v>12</v>
      </c>
      <c r="B7" s="3"/>
      <c r="C7" t="s">
        <v>19</v>
      </c>
    </row>
    <row r="8" spans="1:7" x14ac:dyDescent="0.3">
      <c r="A8" s="1" t="s">
        <v>13</v>
      </c>
      <c r="B8" s="3"/>
      <c r="C8" t="s">
        <v>19</v>
      </c>
    </row>
    <row r="9" spans="1:7" x14ac:dyDescent="0.3">
      <c r="A9" s="1" t="s">
        <v>14</v>
      </c>
      <c r="B9" s="3"/>
      <c r="C9" t="s">
        <v>20</v>
      </c>
    </row>
    <row r="10" spans="1:7" x14ac:dyDescent="0.3">
      <c r="A10" s="1"/>
    </row>
    <row r="11" spans="1:7" x14ac:dyDescent="0.3">
      <c r="A11" s="6" t="s">
        <v>15</v>
      </c>
      <c r="B11" s="6"/>
      <c r="C11" s="6"/>
    </row>
    <row r="12" spans="1:7" x14ac:dyDescent="0.3">
      <c r="A12" s="1" t="s">
        <v>16</v>
      </c>
      <c r="B12">
        <f>B4+B7</f>
        <v>0</v>
      </c>
      <c r="C12" t="s">
        <v>19</v>
      </c>
    </row>
    <row r="13" spans="1:7" x14ac:dyDescent="0.3">
      <c r="A13" s="1" t="s">
        <v>17</v>
      </c>
      <c r="B13">
        <f>B14 - MOD(B4,B14)</f>
        <v>100</v>
      </c>
      <c r="C13" t="s">
        <v>19</v>
      </c>
    </row>
    <row r="14" spans="1:7" x14ac:dyDescent="0.3">
      <c r="A14" s="1" t="s">
        <v>21</v>
      </c>
      <c r="B14">
        <f>IF(B9&gt;7,25,IF(B9&lt;=3,100,50))</f>
        <v>100</v>
      </c>
      <c r="C14" t="s">
        <v>19</v>
      </c>
    </row>
    <row r="15" spans="1:7" x14ac:dyDescent="0.3">
      <c r="A15" s="1" t="s">
        <v>18</v>
      </c>
      <c r="B15">
        <f>MOD(B12,B14)</f>
        <v>0</v>
      </c>
      <c r="C15" t="s">
        <v>19</v>
      </c>
    </row>
    <row r="17" spans="1:7" s="1" customFormat="1" x14ac:dyDescent="0.3">
      <c r="A17" s="1" t="s">
        <v>0</v>
      </c>
      <c r="B17" s="1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</row>
    <row r="19" spans="1:7" x14ac:dyDescent="0.3">
      <c r="A19" s="2">
        <f>B4</f>
        <v>0</v>
      </c>
      <c r="B19">
        <v>0</v>
      </c>
      <c r="C19">
        <f>$B$9*SUM($B$19:B19)/100/2</f>
        <v>0</v>
      </c>
      <c r="D19" s="5" t="str">
        <f>FIXED(2*$B$8*SIN(RADIANS(C19)),3)</f>
        <v>0.000</v>
      </c>
      <c r="E19">
        <f>ROUNDDOWN(C19,0)</f>
        <v>0</v>
      </c>
      <c r="F19">
        <f>ROUNDDOWN(((C19-E19)*60),0)</f>
        <v>0</v>
      </c>
      <c r="G19">
        <f>ROUNDDOWN(((C19-E19)*60-F19)*60,0)</f>
        <v>0</v>
      </c>
    </row>
    <row r="20" spans="1:7" x14ac:dyDescent="0.3">
      <c r="A20">
        <f>B4+B13</f>
        <v>100</v>
      </c>
      <c r="B20">
        <f>A20-A19</f>
        <v>100</v>
      </c>
      <c r="C20">
        <f>$B$9*SUM($B$19:B20)/100/2</f>
        <v>0</v>
      </c>
      <c r="D20" s="5" t="str">
        <f>FIXED(2*$B$8*SIN(RADIANS(C20)),3)</f>
        <v>0.000</v>
      </c>
      <c r="E20">
        <f>ROUNDDOWN(C20,0)</f>
        <v>0</v>
      </c>
      <c r="F20">
        <f>ROUNDDOWN(((C20-E20)*60),0)</f>
        <v>0</v>
      </c>
      <c r="G20">
        <f>ROUNDDOWN(((C20-E20)*60-F20)*60,0)</f>
        <v>0</v>
      </c>
    </row>
    <row r="21" spans="1:7" x14ac:dyDescent="0.3">
      <c r="A21">
        <f>A20+$B$14</f>
        <v>200</v>
      </c>
      <c r="B21">
        <f t="shared" ref="B21:B32" si="0">A21-A20</f>
        <v>100</v>
      </c>
      <c r="C21">
        <f>$B$9*SUM($B$19:B21)/100/2</f>
        <v>0</v>
      </c>
      <c r="D21" s="5" t="str">
        <f t="shared" ref="D21:D32" si="1">FIXED(2*$B$8*SIN(RADIANS(C21)),3)</f>
        <v>0.000</v>
      </c>
      <c r="E21">
        <f t="shared" ref="E21:E32" si="2">ROUNDDOWN(C21,0)</f>
        <v>0</v>
      </c>
      <c r="F21">
        <f t="shared" ref="F21:F32" si="3">ROUNDDOWN(((C21-E21)*60),0)</f>
        <v>0</v>
      </c>
      <c r="G21">
        <f t="shared" ref="G21:G32" si="4">ROUNDDOWN(((C21-E21)*60-F21)*60,0)</f>
        <v>0</v>
      </c>
    </row>
    <row r="22" spans="1:7" x14ac:dyDescent="0.3">
      <c r="A22">
        <f t="shared" ref="A22:A31" si="5">A21+$B$14</f>
        <v>300</v>
      </c>
      <c r="B22">
        <f t="shared" si="0"/>
        <v>100</v>
      </c>
      <c r="C22">
        <f>$B$9*SUM($B$19:B22)/100/2</f>
        <v>0</v>
      </c>
      <c r="D22" s="5" t="str">
        <f t="shared" si="1"/>
        <v>0.000</v>
      </c>
      <c r="E22">
        <f t="shared" si="2"/>
        <v>0</v>
      </c>
      <c r="F22">
        <f t="shared" si="3"/>
        <v>0</v>
      </c>
      <c r="G22">
        <f t="shared" si="4"/>
        <v>0</v>
      </c>
    </row>
    <row r="23" spans="1:7" x14ac:dyDescent="0.3">
      <c r="A23">
        <f t="shared" si="5"/>
        <v>400</v>
      </c>
      <c r="B23">
        <f t="shared" si="0"/>
        <v>100</v>
      </c>
      <c r="C23">
        <f>$B$9*SUM($B$19:B23)/100/2</f>
        <v>0</v>
      </c>
      <c r="D23" s="5" t="str">
        <f t="shared" si="1"/>
        <v>0.000</v>
      </c>
      <c r="E23">
        <f t="shared" si="2"/>
        <v>0</v>
      </c>
      <c r="F23">
        <f t="shared" si="3"/>
        <v>0</v>
      </c>
      <c r="G23">
        <f t="shared" si="4"/>
        <v>0</v>
      </c>
    </row>
    <row r="24" spans="1:7" x14ac:dyDescent="0.3">
      <c r="A24">
        <f t="shared" si="5"/>
        <v>500</v>
      </c>
      <c r="B24">
        <f t="shared" si="0"/>
        <v>100</v>
      </c>
      <c r="C24">
        <f>$B$9*SUM($B$19:B24)/100/2</f>
        <v>0</v>
      </c>
      <c r="D24" s="5" t="str">
        <f t="shared" si="1"/>
        <v>0.000</v>
      </c>
      <c r="E24">
        <f t="shared" si="2"/>
        <v>0</v>
      </c>
      <c r="F24">
        <f t="shared" si="3"/>
        <v>0</v>
      </c>
      <c r="G24">
        <f t="shared" si="4"/>
        <v>0</v>
      </c>
    </row>
    <row r="25" spans="1:7" x14ac:dyDescent="0.3">
      <c r="A25">
        <f t="shared" si="5"/>
        <v>600</v>
      </c>
      <c r="B25">
        <f t="shared" si="0"/>
        <v>100</v>
      </c>
      <c r="C25">
        <f>$B$9*SUM($B$19:B25)/100/2</f>
        <v>0</v>
      </c>
      <c r="D25" s="5" t="str">
        <f t="shared" si="1"/>
        <v>0.000</v>
      </c>
      <c r="E25">
        <f t="shared" si="2"/>
        <v>0</v>
      </c>
      <c r="F25">
        <f t="shared" si="3"/>
        <v>0</v>
      </c>
      <c r="G25">
        <f t="shared" si="4"/>
        <v>0</v>
      </c>
    </row>
    <row r="26" spans="1:7" x14ac:dyDescent="0.3">
      <c r="A26">
        <f t="shared" si="5"/>
        <v>700</v>
      </c>
      <c r="B26">
        <f t="shared" si="0"/>
        <v>100</v>
      </c>
      <c r="C26">
        <f>$B$9*SUM($B$19:B26)/100/2</f>
        <v>0</v>
      </c>
      <c r="D26" s="5" t="str">
        <f t="shared" si="1"/>
        <v>0.000</v>
      </c>
      <c r="E26">
        <f t="shared" si="2"/>
        <v>0</v>
      </c>
      <c r="F26">
        <f t="shared" si="3"/>
        <v>0</v>
      </c>
      <c r="G26">
        <f t="shared" si="4"/>
        <v>0</v>
      </c>
    </row>
    <row r="27" spans="1:7" x14ac:dyDescent="0.3">
      <c r="A27">
        <f t="shared" si="5"/>
        <v>800</v>
      </c>
      <c r="B27">
        <f t="shared" si="0"/>
        <v>100</v>
      </c>
      <c r="C27">
        <f>$B$9*SUM($B$19:B27)/100/2</f>
        <v>0</v>
      </c>
      <c r="D27" s="5" t="str">
        <f t="shared" si="1"/>
        <v>0.000</v>
      </c>
      <c r="E27">
        <f t="shared" si="2"/>
        <v>0</v>
      </c>
      <c r="F27">
        <f t="shared" si="3"/>
        <v>0</v>
      </c>
      <c r="G27">
        <f t="shared" si="4"/>
        <v>0</v>
      </c>
    </row>
    <row r="28" spans="1:7" x14ac:dyDescent="0.3">
      <c r="A28">
        <f t="shared" si="5"/>
        <v>900</v>
      </c>
      <c r="B28">
        <f t="shared" si="0"/>
        <v>100</v>
      </c>
      <c r="C28">
        <f>$B$9*SUM($B$19:B28)/100/2</f>
        <v>0</v>
      </c>
      <c r="D28" s="5" t="str">
        <f t="shared" si="1"/>
        <v>0.000</v>
      </c>
      <c r="E28">
        <f t="shared" si="2"/>
        <v>0</v>
      </c>
      <c r="F28">
        <f t="shared" si="3"/>
        <v>0</v>
      </c>
      <c r="G28">
        <f t="shared" si="4"/>
        <v>0</v>
      </c>
    </row>
    <row r="29" spans="1:7" x14ac:dyDescent="0.3">
      <c r="A29">
        <f t="shared" si="5"/>
        <v>1000</v>
      </c>
      <c r="B29">
        <f t="shared" si="0"/>
        <v>100</v>
      </c>
      <c r="C29">
        <f>$B$9*SUM($B$19:B29)/100/2</f>
        <v>0</v>
      </c>
      <c r="D29" s="5" t="str">
        <f t="shared" si="1"/>
        <v>0.000</v>
      </c>
      <c r="E29">
        <f t="shared" si="2"/>
        <v>0</v>
      </c>
      <c r="F29">
        <f t="shared" si="3"/>
        <v>0</v>
      </c>
      <c r="G29">
        <f t="shared" si="4"/>
        <v>0</v>
      </c>
    </row>
    <row r="30" spans="1:7" x14ac:dyDescent="0.3">
      <c r="A30">
        <f t="shared" si="5"/>
        <v>1100</v>
      </c>
      <c r="B30">
        <f t="shared" si="0"/>
        <v>100</v>
      </c>
      <c r="C30">
        <f>$B$9*SUM($B$19:B30)/100/2</f>
        <v>0</v>
      </c>
      <c r="D30" s="5" t="str">
        <f t="shared" si="1"/>
        <v>0.000</v>
      </c>
      <c r="E30">
        <f t="shared" si="2"/>
        <v>0</v>
      </c>
      <c r="F30">
        <f t="shared" si="3"/>
        <v>0</v>
      </c>
      <c r="G30">
        <f t="shared" si="4"/>
        <v>0</v>
      </c>
    </row>
    <row r="31" spans="1:7" x14ac:dyDescent="0.3">
      <c r="A31">
        <f t="shared" si="5"/>
        <v>1200</v>
      </c>
      <c r="B31">
        <f t="shared" si="0"/>
        <v>100</v>
      </c>
      <c r="C31">
        <f>$B$9*SUM($B$19:B31)/100/2</f>
        <v>0</v>
      </c>
      <c r="D31" s="5" t="str">
        <f t="shared" si="1"/>
        <v>0.000</v>
      </c>
      <c r="E31">
        <f t="shared" si="2"/>
        <v>0</v>
      </c>
      <c r="F31">
        <f t="shared" si="3"/>
        <v>0</v>
      </c>
      <c r="G31">
        <f t="shared" si="4"/>
        <v>0</v>
      </c>
    </row>
    <row r="32" spans="1:7" x14ac:dyDescent="0.3">
      <c r="A32">
        <f>A31+B15</f>
        <v>1200</v>
      </c>
      <c r="B32">
        <f t="shared" si="0"/>
        <v>0</v>
      </c>
      <c r="C32">
        <f>$B$9*SUM($B$19:B32)/100/2</f>
        <v>0</v>
      </c>
      <c r="D32" s="5" t="str">
        <f t="shared" si="1"/>
        <v>0.000</v>
      </c>
      <c r="E32">
        <f t="shared" si="2"/>
        <v>0</v>
      </c>
      <c r="F32">
        <f t="shared" si="3"/>
        <v>0</v>
      </c>
      <c r="G32">
        <f t="shared" si="4"/>
        <v>0</v>
      </c>
    </row>
  </sheetData>
  <mergeCells count="3">
    <mergeCell ref="A1:G1"/>
    <mergeCell ref="A3:C3"/>
    <mergeCell ref="A11:C11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2012-03-12T19:08:22Z</dcterms:created>
  <dcterms:modified xsi:type="dcterms:W3CDTF">2012-03-14T04:13:03Z</dcterms:modified>
</cp:coreProperties>
</file>